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C:\Users\noahd\Documents\"/>
    </mc:Choice>
  </mc:AlternateContent>
  <xr:revisionPtr revIDLastSave="0" documentId="8_{9C645258-BB29-4097-BEBD-7E845C55831A}" xr6:coauthVersionLast="47" xr6:coauthVersionMax="47" xr10:uidLastSave="{00000000-0000-0000-0000-000000000000}"/>
  <bookViews>
    <workbookView xWindow="-98" yWindow="-98" windowWidth="21795" windowHeight="12975" tabRatio="500" xr2:uid="{00000000-000D-0000-FFFF-FFFF00000000}"/>
  </bookViews>
  <sheets>
    <sheet name="About Non-GAAP Financials" sheetId="1" r:id="rId1"/>
    <sheet name="P&amp;L" sheetId="2" r:id="rId2"/>
    <sheet name="Balance Sheet" sheetId="3" r:id="rId3"/>
    <sheet name="Cash Flow" sheetId="4" r:id="rId4"/>
    <sheet name="Paying Users" sheetId="5" r:id="rId5"/>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81" i="4" l="1"/>
  <c r="AT76" i="4"/>
  <c r="AT75" i="4"/>
  <c r="AJ72" i="4"/>
  <c r="AI72" i="4"/>
  <c r="AH72" i="4"/>
  <c r="AG72" i="4"/>
  <c r="AF72" i="4"/>
  <c r="AE72" i="4"/>
  <c r="AD72" i="4"/>
  <c r="AC72" i="4"/>
  <c r="AB72" i="4"/>
  <c r="AA72" i="4"/>
  <c r="Z72" i="4"/>
  <c r="Y72" i="4"/>
  <c r="X72" i="4"/>
  <c r="W72" i="4"/>
  <c r="V72" i="4"/>
  <c r="U72" i="4"/>
  <c r="T72" i="4"/>
  <c r="S72" i="4"/>
  <c r="P72" i="4"/>
  <c r="O72" i="4"/>
  <c r="N72" i="4"/>
  <c r="AT64" i="4"/>
  <c r="AS64" i="4"/>
  <c r="AT60" i="4"/>
  <c r="AS60" i="4"/>
  <c r="AJ60" i="4"/>
  <c r="AI60" i="4"/>
  <c r="AH60" i="4"/>
  <c r="AG60" i="4"/>
  <c r="AF60" i="4"/>
  <c r="AE60" i="4"/>
  <c r="AD60" i="4"/>
  <c r="AC60" i="4"/>
  <c r="AB60" i="4"/>
  <c r="AA60" i="4"/>
  <c r="Z60" i="4"/>
  <c r="Y60" i="4"/>
  <c r="X60" i="4"/>
  <c r="W60" i="4"/>
  <c r="V60" i="4"/>
  <c r="U60" i="4"/>
  <c r="T60" i="4"/>
  <c r="S60" i="4"/>
  <c r="R60" i="4"/>
  <c r="Q60" i="4"/>
  <c r="P60" i="4"/>
  <c r="O60" i="4"/>
  <c r="N60" i="4"/>
  <c r="M60" i="4"/>
  <c r="L60" i="4"/>
  <c r="K60" i="4"/>
  <c r="J60" i="4"/>
  <c r="I60" i="4"/>
  <c r="H60" i="4"/>
  <c r="G60" i="4"/>
  <c r="F60" i="4"/>
  <c r="E60" i="4"/>
  <c r="D60" i="4"/>
  <c r="C60" i="4"/>
  <c r="B60" i="4"/>
  <c r="AT41" i="4"/>
  <c r="AS41" i="4"/>
  <c r="AJ41" i="4"/>
  <c r="AI41" i="4"/>
  <c r="AH41" i="4"/>
  <c r="AG41" i="4"/>
  <c r="AF41" i="4"/>
  <c r="AE41" i="4"/>
  <c r="AD41" i="4"/>
  <c r="AC41" i="4"/>
  <c r="AB41" i="4"/>
  <c r="AA41" i="4"/>
  <c r="Z41" i="4"/>
  <c r="Y41" i="4"/>
  <c r="X41" i="4"/>
  <c r="W41" i="4"/>
  <c r="V41" i="4"/>
  <c r="U41" i="4"/>
  <c r="T41" i="4"/>
  <c r="S41" i="4"/>
  <c r="R41" i="4"/>
  <c r="Q41" i="4"/>
  <c r="P41" i="4"/>
  <c r="O41" i="4"/>
  <c r="N41" i="4"/>
  <c r="M41" i="4"/>
  <c r="L41" i="4"/>
  <c r="K41" i="4"/>
  <c r="J41" i="4"/>
  <c r="I41" i="4"/>
  <c r="H41" i="4"/>
  <c r="G41" i="4"/>
  <c r="F41" i="4"/>
  <c r="E41" i="4"/>
  <c r="D41" i="4"/>
  <c r="C41" i="4"/>
  <c r="B41" i="4"/>
  <c r="AT30" i="4"/>
  <c r="AT70" i="4" s="1"/>
  <c r="AS30" i="4"/>
  <c r="AS70" i="4" s="1"/>
  <c r="AS71" i="4" s="1"/>
  <c r="AJ30" i="4"/>
  <c r="AI30" i="4"/>
  <c r="AH30" i="4"/>
  <c r="AG30" i="4"/>
  <c r="AF30" i="4"/>
  <c r="AE30" i="4"/>
  <c r="AD30"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30" i="4"/>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D42" i="3"/>
  <c r="C42" i="3"/>
  <c r="AG31" i="3"/>
  <c r="AG37" i="3" s="1"/>
  <c r="AF31" i="3"/>
  <c r="AF37" i="3" s="1"/>
  <c r="AE31" i="3"/>
  <c r="AE37" i="3" s="1"/>
  <c r="AD31" i="3"/>
  <c r="AD37" i="3" s="1"/>
  <c r="AC31" i="3"/>
  <c r="AC37" i="3" s="1"/>
  <c r="AB31" i="3"/>
  <c r="AB37" i="3" s="1"/>
  <c r="AA31" i="3"/>
  <c r="AA37" i="3" s="1"/>
  <c r="Z31" i="3"/>
  <c r="Z37" i="3" s="1"/>
  <c r="Y31" i="3"/>
  <c r="Y37" i="3" s="1"/>
  <c r="X31" i="3"/>
  <c r="X37" i="3" s="1"/>
  <c r="W31" i="3"/>
  <c r="W37" i="3" s="1"/>
  <c r="V31" i="3"/>
  <c r="V37" i="3" s="1"/>
  <c r="U31" i="3"/>
  <c r="U37" i="3" s="1"/>
  <c r="T31" i="3"/>
  <c r="T37" i="3" s="1"/>
  <c r="S31" i="3"/>
  <c r="S37" i="3" s="1"/>
  <c r="R31" i="3"/>
  <c r="R37" i="3" s="1"/>
  <c r="Q31" i="3"/>
  <c r="Q37" i="3" s="1"/>
  <c r="P31" i="3"/>
  <c r="P37" i="3" s="1"/>
  <c r="O31" i="3"/>
  <c r="O37" i="3" s="1"/>
  <c r="N31" i="3"/>
  <c r="N37" i="3" s="1"/>
  <c r="M31" i="3"/>
  <c r="M37" i="3" s="1"/>
  <c r="L31" i="3"/>
  <c r="L37" i="3" s="1"/>
  <c r="K31" i="3"/>
  <c r="K37" i="3" s="1"/>
  <c r="J31" i="3"/>
  <c r="J37" i="3" s="1"/>
  <c r="I31" i="3"/>
  <c r="I37" i="3" s="1"/>
  <c r="H31" i="3"/>
  <c r="H37" i="3" s="1"/>
  <c r="G31" i="3"/>
  <c r="G37" i="3" s="1"/>
  <c r="F31" i="3"/>
  <c r="F37" i="3" s="1"/>
  <c r="E31" i="3"/>
  <c r="E37" i="3" s="1"/>
  <c r="D31" i="3"/>
  <c r="D37" i="3" s="1"/>
  <c r="C31" i="3"/>
  <c r="C37" i="3" s="1"/>
  <c r="Z20" i="3"/>
  <c r="AG13" i="3"/>
  <c r="AG20" i="3" s="1"/>
  <c r="AF13" i="3"/>
  <c r="AF20" i="3" s="1"/>
  <c r="AE13" i="3"/>
  <c r="AE20" i="3" s="1"/>
  <c r="AD13" i="3"/>
  <c r="AD20" i="3" s="1"/>
  <c r="AC13" i="3"/>
  <c r="AC20" i="3" s="1"/>
  <c r="AB13" i="3"/>
  <c r="AB20" i="3" s="1"/>
  <c r="AA13" i="3"/>
  <c r="AA20" i="3" s="1"/>
  <c r="Z13" i="3"/>
  <c r="Y13" i="3"/>
  <c r="Y20" i="3" s="1"/>
  <c r="X13" i="3"/>
  <c r="X20" i="3" s="1"/>
  <c r="W13" i="3"/>
  <c r="W20" i="3" s="1"/>
  <c r="V13" i="3"/>
  <c r="V20" i="3" s="1"/>
  <c r="U13" i="3"/>
  <c r="U20" i="3" s="1"/>
  <c r="T13" i="3"/>
  <c r="T20" i="3" s="1"/>
  <c r="S13" i="3"/>
  <c r="S20" i="3" s="1"/>
  <c r="R13" i="3"/>
  <c r="R20" i="3" s="1"/>
  <c r="Q13" i="3"/>
  <c r="Q20" i="3" s="1"/>
  <c r="P13" i="3"/>
  <c r="P20" i="3" s="1"/>
  <c r="O13" i="3"/>
  <c r="O20" i="3" s="1"/>
  <c r="N13" i="3"/>
  <c r="N20" i="3" s="1"/>
  <c r="M13" i="3"/>
  <c r="M20" i="3" s="1"/>
  <c r="L13" i="3"/>
  <c r="L20" i="3" s="1"/>
  <c r="K13" i="3"/>
  <c r="K20" i="3" s="1"/>
  <c r="J13" i="3"/>
  <c r="J20" i="3" s="1"/>
  <c r="I13" i="3"/>
  <c r="I20" i="3" s="1"/>
  <c r="H13" i="3"/>
  <c r="H20" i="3" s="1"/>
  <c r="G13" i="3"/>
  <c r="G20" i="3" s="1"/>
  <c r="F13" i="3"/>
  <c r="F20" i="3" s="1"/>
  <c r="E13" i="3"/>
  <c r="E20" i="3" s="1"/>
  <c r="D13" i="3"/>
  <c r="D20" i="3" s="1"/>
  <c r="C13" i="3"/>
  <c r="C20" i="3" s="1"/>
  <c r="AM158" i="2"/>
  <c r="AL158" i="2"/>
  <c r="AJ158" i="2"/>
  <c r="AI158" i="2"/>
  <c r="AH158" i="2"/>
  <c r="AG158" i="2"/>
  <c r="AF158" i="2"/>
  <c r="AE158" i="2"/>
  <c r="AD158" i="2"/>
  <c r="AC158" i="2"/>
  <c r="AB158" i="2"/>
  <c r="AA158" i="2"/>
  <c r="Z158" i="2"/>
  <c r="Y158" i="2"/>
  <c r="X158" i="2"/>
  <c r="W158" i="2"/>
  <c r="V158" i="2"/>
  <c r="AR158" i="2" s="1"/>
  <c r="U158" i="2"/>
  <c r="T158" i="2"/>
  <c r="S158" i="2"/>
  <c r="R158" i="2"/>
  <c r="Q158" i="2"/>
  <c r="P158" i="2"/>
  <c r="O158" i="2"/>
  <c r="N158" i="2"/>
  <c r="M158" i="2"/>
  <c r="L158" i="2"/>
  <c r="K158" i="2"/>
  <c r="J158" i="2"/>
  <c r="I158" i="2"/>
  <c r="H158" i="2"/>
  <c r="G158" i="2"/>
  <c r="F158" i="2"/>
  <c r="E158" i="2"/>
  <c r="D158" i="2"/>
  <c r="C158" i="2"/>
  <c r="B158" i="2"/>
  <c r="AJ156" i="2"/>
  <c r="AI156" i="2"/>
  <c r="AH156" i="2"/>
  <c r="AG156" i="2"/>
  <c r="AF156" i="2"/>
  <c r="AE156" i="2"/>
  <c r="AD156" i="2"/>
  <c r="AC156" i="2"/>
  <c r="AB156" i="2"/>
  <c r="AA156" i="2"/>
  <c r="Z156" i="2"/>
  <c r="Y156" i="2"/>
  <c r="X156" i="2"/>
  <c r="W156" i="2"/>
  <c r="V156" i="2"/>
  <c r="AR156" i="2" s="1"/>
  <c r="U156" i="2"/>
  <c r="T156" i="2"/>
  <c r="S156" i="2"/>
  <c r="R156" i="2"/>
  <c r="Q156" i="2"/>
  <c r="P156" i="2"/>
  <c r="O156" i="2"/>
  <c r="N156" i="2"/>
  <c r="M156" i="2"/>
  <c r="L156" i="2"/>
  <c r="K156" i="2"/>
  <c r="J156" i="2"/>
  <c r="I156" i="2"/>
  <c r="H156" i="2"/>
  <c r="G156" i="2"/>
  <c r="F156" i="2"/>
  <c r="AT154" i="2"/>
  <c r="AS154" i="2"/>
  <c r="AQ154" i="2"/>
  <c r="AP154" i="2"/>
  <c r="AO154" i="2"/>
  <c r="AN154" i="2"/>
  <c r="AJ154" i="2"/>
  <c r="AI154" i="2"/>
  <c r="AH154" i="2"/>
  <c r="AG154" i="2"/>
  <c r="AF154" i="2"/>
  <c r="AE154" i="2"/>
  <c r="AD154" i="2"/>
  <c r="AC154" i="2"/>
  <c r="AB154" i="2"/>
  <c r="AA154" i="2"/>
  <c r="Z154" i="2"/>
  <c r="Y154" i="2"/>
  <c r="X154" i="2"/>
  <c r="W154" i="2"/>
  <c r="V154" i="2"/>
  <c r="AR154" i="2" s="1"/>
  <c r="U154" i="2"/>
  <c r="T154" i="2"/>
  <c r="S154" i="2"/>
  <c r="R154" i="2"/>
  <c r="Q154" i="2"/>
  <c r="P154" i="2"/>
  <c r="O154" i="2"/>
  <c r="N154" i="2"/>
  <c r="M154" i="2"/>
  <c r="L154" i="2"/>
  <c r="K154" i="2"/>
  <c r="J154" i="2"/>
  <c r="I154" i="2"/>
  <c r="H154" i="2"/>
  <c r="G154" i="2"/>
  <c r="AT152" i="2"/>
  <c r="AS152" i="2"/>
  <c r="AR152" i="2"/>
  <c r="AQ152" i="2"/>
  <c r="AP152" i="2"/>
  <c r="AO152" i="2"/>
  <c r="AN152" i="2"/>
  <c r="AJ152" i="2"/>
  <c r="AI152" i="2"/>
  <c r="AH152" i="2"/>
  <c r="AG152" i="2"/>
  <c r="AF152" i="2"/>
  <c r="AE152" i="2"/>
  <c r="AD152" i="2"/>
  <c r="AC152" i="2"/>
  <c r="AB152" i="2"/>
  <c r="AA152" i="2"/>
  <c r="Z152" i="2"/>
  <c r="Y152" i="2"/>
  <c r="X152" i="2"/>
  <c r="W152" i="2"/>
  <c r="V152" i="2"/>
  <c r="U152" i="2"/>
  <c r="T152" i="2"/>
  <c r="S152" i="2"/>
  <c r="R152" i="2"/>
  <c r="Q152" i="2"/>
  <c r="P152" i="2"/>
  <c r="O152" i="2"/>
  <c r="N152" i="2"/>
  <c r="M152" i="2"/>
  <c r="AR150" i="2"/>
  <c r="AQ150" i="2"/>
  <c r="AP150" i="2"/>
  <c r="AJ150" i="2"/>
  <c r="AI150" i="2"/>
  <c r="AH150" i="2"/>
  <c r="AG150" i="2"/>
  <c r="AF150" i="2"/>
  <c r="AE150" i="2"/>
  <c r="AD150" i="2"/>
  <c r="AC150" i="2"/>
  <c r="AB150" i="2"/>
  <c r="AA150" i="2"/>
  <c r="Z150" i="2"/>
  <c r="Y150" i="2"/>
  <c r="X150" i="2"/>
  <c r="W150" i="2"/>
  <c r="V150" i="2"/>
  <c r="U150" i="2"/>
  <c r="T150" i="2"/>
  <c r="S150" i="2"/>
  <c r="R150" i="2"/>
  <c r="Q150" i="2"/>
  <c r="P150" i="2"/>
  <c r="O150" i="2"/>
  <c r="N150" i="2"/>
  <c r="AT149" i="2"/>
  <c r="AS149" i="2"/>
  <c r="AQ149" i="2"/>
  <c r="AP149" i="2"/>
  <c r="AJ149" i="2"/>
  <c r="AI149" i="2"/>
  <c r="AH149" i="2"/>
  <c r="AG149" i="2"/>
  <c r="AF149" i="2"/>
  <c r="AE149" i="2"/>
  <c r="AD149" i="2"/>
  <c r="AC149" i="2"/>
  <c r="AB149" i="2"/>
  <c r="AA149" i="2"/>
  <c r="Z149" i="2"/>
  <c r="Y149" i="2"/>
  <c r="X149" i="2"/>
  <c r="W149" i="2"/>
  <c r="V149" i="2"/>
  <c r="AR149" i="2" s="1"/>
  <c r="U149" i="2"/>
  <c r="T149" i="2"/>
  <c r="S149" i="2"/>
  <c r="R149" i="2"/>
  <c r="Q149" i="2"/>
  <c r="P149" i="2"/>
  <c r="O149" i="2"/>
  <c r="N149" i="2"/>
  <c r="AT148" i="2"/>
  <c r="AS148" i="2"/>
  <c r="AQ148" i="2"/>
  <c r="AP148" i="2"/>
  <c r="AJ148" i="2"/>
  <c r="AI148" i="2"/>
  <c r="AH148" i="2"/>
  <c r="AG148" i="2"/>
  <c r="AF148" i="2"/>
  <c r="AE148" i="2"/>
  <c r="AD148" i="2"/>
  <c r="AC148" i="2"/>
  <c r="AB148" i="2"/>
  <c r="AA148" i="2"/>
  <c r="Z148" i="2"/>
  <c r="Y148" i="2"/>
  <c r="X148" i="2"/>
  <c r="W148" i="2"/>
  <c r="V148" i="2"/>
  <c r="AR148" i="2" s="1"/>
  <c r="U148" i="2"/>
  <c r="T148" i="2"/>
  <c r="S148" i="2"/>
  <c r="R148" i="2"/>
  <c r="Q148" i="2"/>
  <c r="P148" i="2"/>
  <c r="O148" i="2"/>
  <c r="N148" i="2"/>
  <c r="AT147" i="2"/>
  <c r="AS147" i="2"/>
  <c r="AQ147" i="2"/>
  <c r="AP147" i="2"/>
  <c r="AJ147" i="2"/>
  <c r="AI147" i="2"/>
  <c r="AH147" i="2"/>
  <c r="AG147" i="2"/>
  <c r="AF147" i="2"/>
  <c r="AE147" i="2"/>
  <c r="AD147" i="2"/>
  <c r="AC147" i="2"/>
  <c r="AB147" i="2"/>
  <c r="AA147" i="2"/>
  <c r="Z147" i="2"/>
  <c r="Y147" i="2"/>
  <c r="X147" i="2"/>
  <c r="W147" i="2"/>
  <c r="V147" i="2"/>
  <c r="AR147" i="2" s="1"/>
  <c r="U147" i="2"/>
  <c r="T147" i="2"/>
  <c r="S147" i="2"/>
  <c r="R147" i="2"/>
  <c r="Q147" i="2"/>
  <c r="P147" i="2"/>
  <c r="O147" i="2"/>
  <c r="N147" i="2"/>
  <c r="AT145" i="2"/>
  <c r="AS145" i="2"/>
  <c r="AQ145" i="2"/>
  <c r="AP145" i="2"/>
  <c r="AO145" i="2"/>
  <c r="AN145" i="2"/>
  <c r="AJ145" i="2"/>
  <c r="AI145" i="2"/>
  <c r="AH145" i="2"/>
  <c r="AG145" i="2"/>
  <c r="AF145" i="2"/>
  <c r="AE145" i="2"/>
  <c r="AD145" i="2"/>
  <c r="AC145" i="2"/>
  <c r="AB145" i="2"/>
  <c r="AA145" i="2"/>
  <c r="Z145" i="2"/>
  <c r="Y145" i="2"/>
  <c r="X145" i="2"/>
  <c r="W145" i="2"/>
  <c r="V145" i="2"/>
  <c r="AR145" i="2" s="1"/>
  <c r="U145" i="2"/>
  <c r="T145" i="2"/>
  <c r="S145" i="2"/>
  <c r="R145" i="2"/>
  <c r="Q145" i="2"/>
  <c r="P145" i="2"/>
  <c r="O145" i="2"/>
  <c r="N145" i="2"/>
  <c r="M145" i="2"/>
  <c r="L145" i="2"/>
  <c r="K145" i="2"/>
  <c r="J145" i="2"/>
  <c r="I145" i="2"/>
  <c r="H145" i="2"/>
  <c r="G145" i="2"/>
  <c r="F145" i="2"/>
  <c r="AT144" i="2"/>
  <c r="AS144" i="2"/>
  <c r="AQ144" i="2"/>
  <c r="AP144" i="2"/>
  <c r="AO144" i="2"/>
  <c r="AN144" i="2"/>
  <c r="AJ144" i="2"/>
  <c r="AI144" i="2"/>
  <c r="AH144" i="2"/>
  <c r="AG144" i="2"/>
  <c r="AF144" i="2"/>
  <c r="AE144" i="2"/>
  <c r="AD144" i="2"/>
  <c r="AC144" i="2"/>
  <c r="AB144" i="2"/>
  <c r="AA144" i="2"/>
  <c r="Z144" i="2"/>
  <c r="Y144" i="2"/>
  <c r="X144" i="2"/>
  <c r="W144" i="2"/>
  <c r="V144" i="2"/>
  <c r="AR144" i="2" s="1"/>
  <c r="U144" i="2"/>
  <c r="T144" i="2"/>
  <c r="S144" i="2"/>
  <c r="R144" i="2"/>
  <c r="Q144" i="2"/>
  <c r="P144" i="2"/>
  <c r="O144" i="2"/>
  <c r="N144" i="2"/>
  <c r="M144" i="2"/>
  <c r="L144" i="2"/>
  <c r="K144" i="2"/>
  <c r="J144" i="2"/>
  <c r="I144" i="2"/>
  <c r="H144" i="2"/>
  <c r="G144" i="2"/>
  <c r="F144" i="2"/>
  <c r="AT142" i="2"/>
  <c r="AS142" i="2"/>
  <c r="AQ142" i="2"/>
  <c r="AP142" i="2"/>
  <c r="AO142" i="2"/>
  <c r="AN142" i="2"/>
  <c r="AJ142" i="2"/>
  <c r="AI142" i="2"/>
  <c r="AH142" i="2"/>
  <c r="AG142" i="2"/>
  <c r="AF142" i="2"/>
  <c r="AE142" i="2"/>
  <c r="AD142" i="2"/>
  <c r="AC142" i="2"/>
  <c r="AB142" i="2"/>
  <c r="AA142" i="2"/>
  <c r="Z142" i="2"/>
  <c r="Y142" i="2"/>
  <c r="X142" i="2"/>
  <c r="W142" i="2"/>
  <c r="V142" i="2"/>
  <c r="AR142" i="2" s="1"/>
  <c r="U142" i="2"/>
  <c r="T142" i="2"/>
  <c r="S142" i="2"/>
  <c r="R142" i="2"/>
  <c r="Q142" i="2"/>
  <c r="P142" i="2"/>
  <c r="O142" i="2"/>
  <c r="N142" i="2"/>
  <c r="M142" i="2"/>
  <c r="L142" i="2"/>
  <c r="K142" i="2"/>
  <c r="J142" i="2"/>
  <c r="I142" i="2"/>
  <c r="H142" i="2"/>
  <c r="G142" i="2"/>
  <c r="F142" i="2"/>
  <c r="AT141" i="2"/>
  <c r="AS141" i="2"/>
  <c r="AQ141" i="2"/>
  <c r="AP141" i="2"/>
  <c r="AJ141" i="2"/>
  <c r="AI141" i="2"/>
  <c r="AH141" i="2"/>
  <c r="AG141" i="2"/>
  <c r="AF141" i="2"/>
  <c r="AE141" i="2"/>
  <c r="AD141" i="2"/>
  <c r="AC141" i="2"/>
  <c r="AB141" i="2"/>
  <c r="AA141" i="2"/>
  <c r="Z141" i="2"/>
  <c r="Y141" i="2"/>
  <c r="X141" i="2"/>
  <c r="W141" i="2"/>
  <c r="V141" i="2"/>
  <c r="AR141" i="2" s="1"/>
  <c r="U141" i="2"/>
  <c r="T141" i="2"/>
  <c r="S141" i="2"/>
  <c r="R141" i="2"/>
  <c r="Q141" i="2"/>
  <c r="P141" i="2"/>
  <c r="O141" i="2"/>
  <c r="N141" i="2"/>
  <c r="M141" i="2"/>
  <c r="L141" i="2"/>
  <c r="K141" i="2"/>
  <c r="J141" i="2"/>
  <c r="I141" i="2"/>
  <c r="H141" i="2"/>
  <c r="G141" i="2"/>
  <c r="F141" i="2"/>
  <c r="E141" i="2"/>
  <c r="D141" i="2"/>
  <c r="C141" i="2"/>
  <c r="B141" i="2"/>
  <c r="AT140" i="2"/>
  <c r="AS140" i="2"/>
  <c r="AQ140" i="2"/>
  <c r="AP140" i="2"/>
  <c r="AO140" i="2"/>
  <c r="AN140" i="2"/>
  <c r="AJ140" i="2"/>
  <c r="AI140" i="2"/>
  <c r="AH140" i="2"/>
  <c r="AG140" i="2"/>
  <c r="AF140" i="2"/>
  <c r="AE140" i="2"/>
  <c r="AD140" i="2"/>
  <c r="AC140" i="2"/>
  <c r="AB140" i="2"/>
  <c r="AA140" i="2"/>
  <c r="Z140" i="2"/>
  <c r="Y140" i="2"/>
  <c r="X140" i="2"/>
  <c r="W140" i="2"/>
  <c r="V140" i="2"/>
  <c r="AR140" i="2" s="1"/>
  <c r="U140" i="2"/>
  <c r="T140" i="2"/>
  <c r="S140" i="2"/>
  <c r="R140" i="2"/>
  <c r="Q140" i="2"/>
  <c r="P140" i="2"/>
  <c r="O140" i="2"/>
  <c r="N140" i="2"/>
  <c r="M140" i="2"/>
  <c r="L140" i="2"/>
  <c r="K140" i="2"/>
  <c r="J140" i="2"/>
  <c r="I140" i="2"/>
  <c r="H140" i="2"/>
  <c r="G140" i="2"/>
  <c r="F140" i="2"/>
  <c r="AR137" i="2"/>
  <c r="AR136" i="2"/>
  <c r="AR135" i="2"/>
  <c r="AR134" i="2"/>
  <c r="AR132" i="2"/>
  <c r="AT130" i="2"/>
  <c r="AS130" i="2"/>
  <c r="AQ130" i="2"/>
  <c r="AP130" i="2"/>
  <c r="AO130" i="2"/>
  <c r="AJ130" i="2"/>
  <c r="AI130" i="2"/>
  <c r="AH130" i="2"/>
  <c r="AG130" i="2"/>
  <c r="AF130" i="2"/>
  <c r="AE130" i="2"/>
  <c r="AD130" i="2"/>
  <c r="AC130" i="2"/>
  <c r="AB130" i="2"/>
  <c r="AA130" i="2"/>
  <c r="Z130" i="2"/>
  <c r="Y130" i="2"/>
  <c r="X130" i="2"/>
  <c r="W130" i="2"/>
  <c r="V130" i="2"/>
  <c r="AR130" i="2" s="1"/>
  <c r="U130" i="2"/>
  <c r="T130" i="2"/>
  <c r="S130" i="2"/>
  <c r="R130" i="2"/>
  <c r="Q130" i="2"/>
  <c r="P130" i="2"/>
  <c r="O130" i="2"/>
  <c r="N130" i="2"/>
  <c r="M130" i="2"/>
  <c r="L130" i="2"/>
  <c r="K130" i="2"/>
  <c r="J130" i="2"/>
  <c r="I130" i="2"/>
  <c r="H130" i="2"/>
  <c r="G130" i="2"/>
  <c r="F130" i="2"/>
  <c r="AJ129" i="2"/>
  <c r="AI129" i="2"/>
  <c r="AH129" i="2"/>
  <c r="AG129" i="2"/>
  <c r="AF129" i="2"/>
  <c r="AE129" i="2"/>
  <c r="AD129" i="2"/>
  <c r="AC129" i="2"/>
  <c r="AB129" i="2"/>
  <c r="AA129" i="2"/>
  <c r="Z129" i="2"/>
  <c r="Y129" i="2"/>
  <c r="X129" i="2"/>
  <c r="W129" i="2"/>
  <c r="V129" i="2"/>
  <c r="AR129" i="2" s="1"/>
  <c r="U129" i="2"/>
  <c r="T129" i="2"/>
  <c r="S129" i="2"/>
  <c r="R129" i="2"/>
  <c r="Q129" i="2"/>
  <c r="P129" i="2"/>
  <c r="O129" i="2"/>
  <c r="N129" i="2"/>
  <c r="M129" i="2"/>
  <c r="L129" i="2"/>
  <c r="K129" i="2"/>
  <c r="J129" i="2"/>
  <c r="I129" i="2"/>
  <c r="H129" i="2"/>
  <c r="F129" i="2"/>
  <c r="AT128" i="2"/>
  <c r="AS128" i="2"/>
  <c r="AQ128" i="2"/>
  <c r="AP128" i="2"/>
  <c r="AO128" i="2"/>
  <c r="AN128" i="2"/>
  <c r="AJ128" i="2"/>
  <c r="AI128" i="2"/>
  <c r="AH128" i="2"/>
  <c r="AG128" i="2"/>
  <c r="AF128" i="2"/>
  <c r="AE128" i="2"/>
  <c r="AD128" i="2"/>
  <c r="AC128" i="2"/>
  <c r="AB128" i="2"/>
  <c r="AA128" i="2"/>
  <c r="Z128" i="2"/>
  <c r="Y128" i="2"/>
  <c r="X128" i="2"/>
  <c r="W128" i="2"/>
  <c r="V128" i="2"/>
  <c r="AR128" i="2" s="1"/>
  <c r="U128" i="2"/>
  <c r="T128" i="2"/>
  <c r="S128" i="2"/>
  <c r="R128" i="2"/>
  <c r="Q128" i="2"/>
  <c r="P128" i="2"/>
  <c r="O128" i="2"/>
  <c r="N128" i="2"/>
  <c r="M128" i="2"/>
  <c r="L128" i="2"/>
  <c r="K128" i="2"/>
  <c r="J128" i="2"/>
  <c r="I128" i="2"/>
  <c r="H128" i="2"/>
  <c r="G128" i="2"/>
  <c r="F128" i="2"/>
  <c r="AT127" i="2"/>
  <c r="AS127" i="2"/>
  <c r="AQ127" i="2"/>
  <c r="AP127" i="2"/>
  <c r="AO127" i="2"/>
  <c r="AN127" i="2"/>
  <c r="AJ127" i="2"/>
  <c r="AI127" i="2"/>
  <c r="AH127" i="2"/>
  <c r="AG127" i="2"/>
  <c r="AF127" i="2"/>
  <c r="AE127" i="2"/>
  <c r="AD127" i="2"/>
  <c r="AC127" i="2"/>
  <c r="AB127" i="2"/>
  <c r="AA127" i="2"/>
  <c r="Z127" i="2"/>
  <c r="Y127" i="2"/>
  <c r="X127" i="2"/>
  <c r="W127" i="2"/>
  <c r="V127" i="2"/>
  <c r="AR127" i="2" s="1"/>
  <c r="U127" i="2"/>
  <c r="T127" i="2"/>
  <c r="S127" i="2"/>
  <c r="R127" i="2"/>
  <c r="Q127" i="2"/>
  <c r="P127" i="2"/>
  <c r="O127" i="2"/>
  <c r="N127" i="2"/>
  <c r="M127" i="2"/>
  <c r="L127" i="2"/>
  <c r="K127" i="2"/>
  <c r="J127" i="2"/>
  <c r="I127" i="2"/>
  <c r="H127" i="2"/>
  <c r="G127" i="2"/>
  <c r="F127" i="2"/>
  <c r="AQ123" i="2"/>
  <c r="AP123" i="2"/>
  <c r="AO123" i="2"/>
  <c r="AN123" i="2"/>
  <c r="AM123" i="2"/>
  <c r="AL123" i="2"/>
  <c r="AE123" i="2"/>
  <c r="AD123" i="2"/>
  <c r="AC123" i="2"/>
  <c r="AB123" i="2"/>
  <c r="AA123" i="2"/>
  <c r="Z123" i="2"/>
  <c r="Y123" i="2"/>
  <c r="X123" i="2"/>
  <c r="W123" i="2"/>
  <c r="V123" i="2"/>
  <c r="U123" i="2"/>
  <c r="T123" i="2"/>
  <c r="S123" i="2"/>
  <c r="R123" i="2"/>
  <c r="Q123" i="2"/>
  <c r="P123" i="2"/>
  <c r="O123" i="2"/>
  <c r="N123" i="2"/>
  <c r="M123" i="2"/>
  <c r="L123" i="2"/>
  <c r="K123" i="2"/>
  <c r="J123" i="2"/>
  <c r="I123" i="2"/>
  <c r="H123" i="2"/>
  <c r="G123" i="2"/>
  <c r="F123" i="2"/>
  <c r="E123" i="2"/>
  <c r="D123" i="2"/>
  <c r="C123" i="2"/>
  <c r="B123" i="2"/>
  <c r="AQ122" i="2"/>
  <c r="AP122" i="2"/>
  <c r="AO122" i="2"/>
  <c r="AN122" i="2"/>
  <c r="AM122" i="2"/>
  <c r="AL122" i="2"/>
  <c r="AJ122" i="2"/>
  <c r="AE122" i="2"/>
  <c r="AD122" i="2"/>
  <c r="AC122" i="2"/>
  <c r="AB122" i="2"/>
  <c r="AA122" i="2"/>
  <c r="Z122" i="2"/>
  <c r="Y122" i="2"/>
  <c r="X122" i="2"/>
  <c r="W122" i="2"/>
  <c r="V122" i="2"/>
  <c r="U122" i="2"/>
  <c r="T122" i="2"/>
  <c r="S122" i="2"/>
  <c r="R122" i="2"/>
  <c r="Q122" i="2"/>
  <c r="P122" i="2"/>
  <c r="O122" i="2"/>
  <c r="N122" i="2"/>
  <c r="N120" i="2" s="1"/>
  <c r="M122" i="2"/>
  <c r="L122" i="2"/>
  <c r="K122" i="2"/>
  <c r="J122" i="2"/>
  <c r="I122" i="2"/>
  <c r="H122" i="2"/>
  <c r="G122" i="2"/>
  <c r="F122" i="2"/>
  <c r="E122" i="2"/>
  <c r="E120" i="2" s="1"/>
  <c r="D122" i="2"/>
  <c r="D120" i="2" s="1"/>
  <c r="C122" i="2"/>
  <c r="C120" i="2" s="1"/>
  <c r="B122" i="2"/>
  <c r="B120" i="2" s="1"/>
  <c r="AM121" i="2"/>
  <c r="AL121" i="2"/>
  <c r="N121" i="2"/>
  <c r="E121" i="2"/>
  <c r="D121" i="2"/>
  <c r="C121" i="2"/>
  <c r="B121" i="2"/>
  <c r="AM120" i="2"/>
  <c r="AL120" i="2"/>
  <c r="R117" i="2"/>
  <c r="R119" i="2" s="1"/>
  <c r="Q117" i="2"/>
  <c r="Q119" i="2" s="1"/>
  <c r="M117" i="2"/>
  <c r="M119" i="2" s="1"/>
  <c r="AN116" i="2"/>
  <c r="AI116" i="2"/>
  <c r="J116" i="2"/>
  <c r="AJ115" i="2"/>
  <c r="AI115" i="2"/>
  <c r="AH115" i="2"/>
  <c r="AG115" i="2"/>
  <c r="AF115" i="2"/>
  <c r="AE115" i="2"/>
  <c r="AD115" i="2"/>
  <c r="AT115" i="2" s="1"/>
  <c r="AC115" i="2"/>
  <c r="AB115" i="2"/>
  <c r="AA115" i="2"/>
  <c r="Z115" i="2"/>
  <c r="AS115" i="2" s="1"/>
  <c r="Y115" i="2"/>
  <c r="X115" i="2"/>
  <c r="W115" i="2"/>
  <c r="V115" i="2"/>
  <c r="AR115" i="2" s="1"/>
  <c r="U115" i="2"/>
  <c r="T115" i="2"/>
  <c r="S115" i="2"/>
  <c r="AQ115" i="2" s="1"/>
  <c r="P115" i="2"/>
  <c r="O115" i="2"/>
  <c r="AP115" i="2" s="1"/>
  <c r="L115" i="2"/>
  <c r="K115" i="2"/>
  <c r="J115" i="2"/>
  <c r="AO115" i="2" s="1"/>
  <c r="I115" i="2"/>
  <c r="AN115" i="2" s="1"/>
  <c r="R113" i="2"/>
  <c r="Q113" i="2"/>
  <c r="M113" i="2"/>
  <c r="AO112" i="2"/>
  <c r="AJ112" i="2"/>
  <c r="AI112" i="2"/>
  <c r="AH112" i="2"/>
  <c r="AG112" i="2"/>
  <c r="AF112" i="2"/>
  <c r="AE112" i="2"/>
  <c r="AD112" i="2"/>
  <c r="AC112" i="2"/>
  <c r="AB112" i="2"/>
  <c r="AA112" i="2"/>
  <c r="Z112" i="2"/>
  <c r="Y112" i="2"/>
  <c r="X112" i="2"/>
  <c r="W112" i="2"/>
  <c r="V112" i="2"/>
  <c r="AR112" i="2" s="1"/>
  <c r="U112" i="2"/>
  <c r="T112" i="2"/>
  <c r="S112" i="2"/>
  <c r="P112" i="2"/>
  <c r="O112" i="2"/>
  <c r="L112" i="2"/>
  <c r="K112" i="2"/>
  <c r="J112" i="2"/>
  <c r="I112" i="2"/>
  <c r="H112" i="2"/>
  <c r="G112" i="2"/>
  <c r="F112" i="2"/>
  <c r="E112" i="2"/>
  <c r="E113" i="2" s="1"/>
  <c r="D112" i="2"/>
  <c r="D113" i="2" s="1"/>
  <c r="C112" i="2"/>
  <c r="C113" i="2" s="1"/>
  <c r="B112" i="2"/>
  <c r="B113" i="2" s="1"/>
  <c r="F111" i="2"/>
  <c r="R107" i="2"/>
  <c r="Q107" i="2"/>
  <c r="M107" i="2"/>
  <c r="AJ106" i="2"/>
  <c r="AI106" i="2"/>
  <c r="AH106" i="2"/>
  <c r="AC106" i="2"/>
  <c r="AB106" i="2"/>
  <c r="AA106" i="2"/>
  <c r="Z106" i="2"/>
  <c r="Y106" i="2"/>
  <c r="X106" i="2"/>
  <c r="W106" i="2"/>
  <c r="V106" i="2"/>
  <c r="AR106" i="2" s="1"/>
  <c r="U106" i="2"/>
  <c r="T106" i="2"/>
  <c r="S106" i="2"/>
  <c r="P106" i="2"/>
  <c r="O106" i="2"/>
  <c r="L106" i="2"/>
  <c r="K106" i="2"/>
  <c r="J106" i="2"/>
  <c r="I106" i="2"/>
  <c r="H106" i="2"/>
  <c r="G106" i="2"/>
  <c r="F106" i="2"/>
  <c r="AT105" i="2"/>
  <c r="AS105" i="2"/>
  <c r="AQ105" i="2"/>
  <c r="AP105" i="2"/>
  <c r="AO105" i="2"/>
  <c r="AN105" i="2"/>
  <c r="AJ105" i="2"/>
  <c r="AJ107" i="2" s="1"/>
  <c r="AI105" i="2"/>
  <c r="AI107" i="2" s="1"/>
  <c r="AH105" i="2"/>
  <c r="AH107" i="2" s="1"/>
  <c r="AG105" i="2"/>
  <c r="AG107" i="2" s="1"/>
  <c r="AF105" i="2"/>
  <c r="AF107" i="2" s="1"/>
  <c r="AE105" i="2"/>
  <c r="AE107" i="2" s="1"/>
  <c r="AD105" i="2"/>
  <c r="AD107" i="2" s="1"/>
  <c r="AC105" i="2"/>
  <c r="AC107" i="2" s="1"/>
  <c r="AB105" i="2"/>
  <c r="AB107" i="2" s="1"/>
  <c r="AA105" i="2"/>
  <c r="AA107" i="2" s="1"/>
  <c r="Z105" i="2"/>
  <c r="Z107" i="2" s="1"/>
  <c r="Y105" i="2"/>
  <c r="Y107" i="2" s="1"/>
  <c r="X105" i="2"/>
  <c r="X107" i="2" s="1"/>
  <c r="W105" i="2"/>
  <c r="W107" i="2" s="1"/>
  <c r="V105" i="2"/>
  <c r="U105" i="2"/>
  <c r="U107" i="2" s="1"/>
  <c r="T105" i="2"/>
  <c r="T107" i="2" s="1"/>
  <c r="S105" i="2"/>
  <c r="S107" i="2" s="1"/>
  <c r="P105" i="2"/>
  <c r="P107" i="2" s="1"/>
  <c r="O105" i="2"/>
  <c r="O107" i="2" s="1"/>
  <c r="L105" i="2"/>
  <c r="L107" i="2" s="1"/>
  <c r="K105" i="2"/>
  <c r="K107" i="2" s="1"/>
  <c r="J105" i="2"/>
  <c r="J107" i="2" s="1"/>
  <c r="I105" i="2"/>
  <c r="I107" i="2" s="1"/>
  <c r="H105" i="2"/>
  <c r="H107" i="2" s="1"/>
  <c r="G105" i="2"/>
  <c r="G107" i="2" s="1"/>
  <c r="F105" i="2"/>
  <c r="F107" i="2" s="1"/>
  <c r="AT103" i="2"/>
  <c r="AS103" i="2"/>
  <c r="AR103" i="2"/>
  <c r="AQ103" i="2"/>
  <c r="AP103" i="2"/>
  <c r="AO103" i="2"/>
  <c r="AN103" i="2"/>
  <c r="AJ103" i="2"/>
  <c r="AI103" i="2"/>
  <c r="AH103" i="2"/>
  <c r="AG103" i="2"/>
  <c r="AF103" i="2"/>
  <c r="AE103" i="2"/>
  <c r="AD103" i="2"/>
  <c r="AC103" i="2"/>
  <c r="AB103" i="2"/>
  <c r="AA103" i="2"/>
  <c r="Z103" i="2"/>
  <c r="Y103" i="2"/>
  <c r="X103" i="2"/>
  <c r="W103" i="2"/>
  <c r="V103" i="2"/>
  <c r="U103" i="2"/>
  <c r="T103" i="2"/>
  <c r="S103" i="2"/>
  <c r="Q103" i="2"/>
  <c r="P103" i="2"/>
  <c r="O103" i="2"/>
  <c r="L103" i="2"/>
  <c r="K103" i="2"/>
  <c r="J103" i="2"/>
  <c r="I103" i="2"/>
  <c r="H103" i="2"/>
  <c r="G103" i="2"/>
  <c r="F103" i="2"/>
  <c r="AM98" i="2"/>
  <c r="AL98" i="2"/>
  <c r="AI98" i="2"/>
  <c r="AI118" i="2" s="1"/>
  <c r="AE98" i="2"/>
  <c r="AE118" i="2" s="1"/>
  <c r="AD98" i="2"/>
  <c r="AD118" i="2" s="1"/>
  <c r="AC98" i="2"/>
  <c r="AC118" i="2" s="1"/>
  <c r="AB98" i="2"/>
  <c r="AB118" i="2" s="1"/>
  <c r="AA98" i="2"/>
  <c r="AA118" i="2" s="1"/>
  <c r="Z98" i="2"/>
  <c r="Z118" i="2" s="1"/>
  <c r="AS118" i="2" s="1"/>
  <c r="Y98" i="2"/>
  <c r="Y118" i="2" s="1"/>
  <c r="X98" i="2"/>
  <c r="X118" i="2" s="1"/>
  <c r="W98" i="2"/>
  <c r="W118" i="2" s="1"/>
  <c r="V98" i="2"/>
  <c r="U98" i="2"/>
  <c r="U118" i="2" s="1"/>
  <c r="T98" i="2"/>
  <c r="T118" i="2" s="1"/>
  <c r="S98" i="2"/>
  <c r="S118" i="2" s="1"/>
  <c r="AQ118" i="2" s="1"/>
  <c r="R98" i="2"/>
  <c r="Q98" i="2"/>
  <c r="P98" i="2"/>
  <c r="P118" i="2" s="1"/>
  <c r="O98" i="2"/>
  <c r="O118" i="2" s="1"/>
  <c r="AP118" i="2" s="1"/>
  <c r="N98" i="2"/>
  <c r="M98" i="2"/>
  <c r="L98" i="2"/>
  <c r="L118" i="2" s="1"/>
  <c r="K98" i="2"/>
  <c r="K118" i="2" s="1"/>
  <c r="J98" i="2"/>
  <c r="J118" i="2" s="1"/>
  <c r="AO118" i="2" s="1"/>
  <c r="I98" i="2"/>
  <c r="I118" i="2" s="1"/>
  <c r="H98" i="2"/>
  <c r="H118" i="2" s="1"/>
  <c r="G98" i="2"/>
  <c r="F98" i="2"/>
  <c r="AT97" i="2"/>
  <c r="AT158" i="2" s="1"/>
  <c r="AS97" i="2"/>
  <c r="AS158" i="2" s="1"/>
  <c r="AR97" i="2"/>
  <c r="AQ97" i="2"/>
  <c r="AQ158" i="2" s="1"/>
  <c r="AP97" i="2"/>
  <c r="AP158" i="2" s="1"/>
  <c r="AO97" i="2"/>
  <c r="AO158" i="2" s="1"/>
  <c r="AN97" i="2"/>
  <c r="AN158" i="2" s="1"/>
  <c r="AT96" i="2"/>
  <c r="AT156" i="2" s="1"/>
  <c r="AS96" i="2"/>
  <c r="AS156" i="2" s="1"/>
  <c r="AR96" i="2"/>
  <c r="AQ96" i="2"/>
  <c r="AQ156" i="2" s="1"/>
  <c r="AP96" i="2"/>
  <c r="AP156" i="2" s="1"/>
  <c r="AO96" i="2"/>
  <c r="AO156" i="2" s="1"/>
  <c r="AN96" i="2"/>
  <c r="AN156" i="2" s="1"/>
  <c r="AS95" i="2"/>
  <c r="AS98" i="2" s="1"/>
  <c r="AR95" i="2"/>
  <c r="AQ95" i="2"/>
  <c r="AQ98" i="2" s="1"/>
  <c r="AP95" i="2"/>
  <c r="AP98" i="2" s="1"/>
  <c r="AO95" i="2"/>
  <c r="AO98" i="2" s="1"/>
  <c r="AN95" i="2"/>
  <c r="AN98" i="2" s="1"/>
  <c r="AN118" i="2" s="1"/>
  <c r="AJ95" i="2"/>
  <c r="AJ98" i="2" s="1"/>
  <c r="AJ118" i="2" s="1"/>
  <c r="AH95" i="2"/>
  <c r="AH98" i="2" s="1"/>
  <c r="AH118" i="2" s="1"/>
  <c r="AG95" i="2"/>
  <c r="AG98" i="2" s="1"/>
  <c r="AG118" i="2" s="1"/>
  <c r="AF95" i="2"/>
  <c r="AE95" i="2"/>
  <c r="AD95" i="2"/>
  <c r="AC95" i="2"/>
  <c r="AB95" i="2"/>
  <c r="AA95" i="2"/>
  <c r="Z95" i="2"/>
  <c r="Y95" i="2"/>
  <c r="X95" i="2"/>
  <c r="W95" i="2"/>
  <c r="V95" i="2"/>
  <c r="U95" i="2"/>
  <c r="T95" i="2"/>
  <c r="S95" i="2"/>
  <c r="P95" i="2"/>
  <c r="O95" i="2"/>
  <c r="L95" i="2"/>
  <c r="K95" i="2"/>
  <c r="J95" i="2"/>
  <c r="I95" i="2"/>
  <c r="AI93" i="2"/>
  <c r="R93" i="2"/>
  <c r="Q93" i="2"/>
  <c r="M93" i="2"/>
  <c r="J93" i="2"/>
  <c r="H93" i="2"/>
  <c r="G93" i="2"/>
  <c r="F93" i="2"/>
  <c r="AT92" i="2"/>
  <c r="AS92" i="2"/>
  <c r="AR92" i="2"/>
  <c r="AQ92" i="2"/>
  <c r="AP92" i="2"/>
  <c r="AO92" i="2"/>
  <c r="AN92" i="2"/>
  <c r="AJ91" i="2"/>
  <c r="AJ93" i="2" s="1"/>
  <c r="AJ116" i="2" s="1"/>
  <c r="AH91" i="2"/>
  <c r="AH93" i="2" s="1"/>
  <c r="AH116" i="2" s="1"/>
  <c r="AG91" i="2"/>
  <c r="AG93" i="2" s="1"/>
  <c r="AG116" i="2" s="1"/>
  <c r="AF91" i="2"/>
  <c r="AF93" i="2" s="1"/>
  <c r="AF116" i="2" s="1"/>
  <c r="AE91" i="2"/>
  <c r="AE93" i="2" s="1"/>
  <c r="AE116" i="2" s="1"/>
  <c r="AD91" i="2"/>
  <c r="AC91" i="2"/>
  <c r="AC93" i="2" s="1"/>
  <c r="AC116" i="2" s="1"/>
  <c r="AB91" i="2"/>
  <c r="AB93" i="2" s="1"/>
  <c r="AB116" i="2" s="1"/>
  <c r="AA91" i="2"/>
  <c r="AA93" i="2" s="1"/>
  <c r="AA116" i="2" s="1"/>
  <c r="Z91" i="2"/>
  <c r="Y91" i="2"/>
  <c r="Y93" i="2" s="1"/>
  <c r="Y116" i="2" s="1"/>
  <c r="X91" i="2"/>
  <c r="X93" i="2" s="1"/>
  <c r="X116" i="2" s="1"/>
  <c r="W91" i="2"/>
  <c r="W93" i="2" s="1"/>
  <c r="W116" i="2" s="1"/>
  <c r="V91" i="2"/>
  <c r="U91" i="2"/>
  <c r="U93" i="2" s="1"/>
  <c r="U116" i="2" s="1"/>
  <c r="T91" i="2"/>
  <c r="T93" i="2" s="1"/>
  <c r="T116" i="2" s="1"/>
  <c r="S91" i="2"/>
  <c r="P91" i="2"/>
  <c r="P93" i="2" s="1"/>
  <c r="P116" i="2" s="1"/>
  <c r="O91" i="2"/>
  <c r="L91" i="2"/>
  <c r="L93" i="2" s="1"/>
  <c r="L116" i="2" s="1"/>
  <c r="K91" i="2"/>
  <c r="I91" i="2"/>
  <c r="R89" i="2"/>
  <c r="Q89" i="2"/>
  <c r="M89" i="2"/>
  <c r="E89" i="2"/>
  <c r="D89" i="2"/>
  <c r="C89" i="2"/>
  <c r="B89" i="2"/>
  <c r="AO88" i="2"/>
  <c r="AJ88" i="2"/>
  <c r="AI88" i="2"/>
  <c r="AH88" i="2"/>
  <c r="AG88" i="2"/>
  <c r="AF88" i="2"/>
  <c r="AE88" i="2"/>
  <c r="AD88" i="2"/>
  <c r="AT88" i="2" s="1"/>
  <c r="AC88" i="2"/>
  <c r="AB88" i="2"/>
  <c r="AA88" i="2"/>
  <c r="Z88" i="2"/>
  <c r="AS88" i="2" s="1"/>
  <c r="Y88" i="2"/>
  <c r="X88" i="2"/>
  <c r="W88" i="2"/>
  <c r="V88" i="2"/>
  <c r="AR88" i="2" s="1"/>
  <c r="U88" i="2"/>
  <c r="T88" i="2"/>
  <c r="S88" i="2"/>
  <c r="AQ88" i="2" s="1"/>
  <c r="P88" i="2"/>
  <c r="O88" i="2"/>
  <c r="AP88" i="2" s="1"/>
  <c r="AO87" i="2"/>
  <c r="AJ87" i="2"/>
  <c r="AI87" i="2"/>
  <c r="AH87" i="2"/>
  <c r="AG87" i="2"/>
  <c r="AF87" i="2"/>
  <c r="AE87" i="2"/>
  <c r="AD87" i="2"/>
  <c r="AT87" i="2" s="1"/>
  <c r="AC87" i="2"/>
  <c r="AB87" i="2"/>
  <c r="AA87" i="2"/>
  <c r="Z87" i="2"/>
  <c r="AS87" i="2" s="1"/>
  <c r="Y87" i="2"/>
  <c r="X87" i="2"/>
  <c r="W87" i="2"/>
  <c r="V87" i="2"/>
  <c r="AR87" i="2" s="1"/>
  <c r="U87" i="2"/>
  <c r="T87" i="2"/>
  <c r="S87" i="2"/>
  <c r="AQ87" i="2" s="1"/>
  <c r="P87" i="2"/>
  <c r="O87" i="2"/>
  <c r="AP87" i="2" s="1"/>
  <c r="AN86" i="2"/>
  <c r="AJ86" i="2"/>
  <c r="AI86" i="2"/>
  <c r="AH86" i="2"/>
  <c r="AG86" i="2"/>
  <c r="AF86" i="2"/>
  <c r="AE86" i="2"/>
  <c r="AD86" i="2"/>
  <c r="AT86" i="2" s="1"/>
  <c r="AC86" i="2"/>
  <c r="AB86" i="2"/>
  <c r="AA86" i="2"/>
  <c r="Z86" i="2"/>
  <c r="AS86" i="2" s="1"/>
  <c r="Y86" i="2"/>
  <c r="X86" i="2"/>
  <c r="W86" i="2"/>
  <c r="V86" i="2"/>
  <c r="AR86" i="2" s="1"/>
  <c r="U86" i="2"/>
  <c r="T86" i="2"/>
  <c r="S86" i="2"/>
  <c r="AQ86" i="2" s="1"/>
  <c r="P86" i="2"/>
  <c r="O86" i="2"/>
  <c r="AP86" i="2" s="1"/>
  <c r="L86" i="2"/>
  <c r="K86" i="2"/>
  <c r="J86" i="2"/>
  <c r="AO86" i="2" s="1"/>
  <c r="I86" i="2"/>
  <c r="H86" i="2"/>
  <c r="G86" i="2"/>
  <c r="F86" i="2"/>
  <c r="AD85" i="2"/>
  <c r="AT85" i="2" s="1"/>
  <c r="AC85" i="2"/>
  <c r="AB85" i="2"/>
  <c r="AA85" i="2"/>
  <c r="Z85" i="2"/>
  <c r="AS85" i="2" s="1"/>
  <c r="Y85" i="2"/>
  <c r="X85" i="2"/>
  <c r="W85" i="2"/>
  <c r="V85" i="2"/>
  <c r="AR85" i="2" s="1"/>
  <c r="U85" i="2"/>
  <c r="T85" i="2"/>
  <c r="S85" i="2"/>
  <c r="AQ85" i="2" s="1"/>
  <c r="P85" i="2"/>
  <c r="O85" i="2"/>
  <c r="AP85" i="2" s="1"/>
  <c r="L85" i="2"/>
  <c r="K85" i="2"/>
  <c r="J85" i="2"/>
  <c r="AO85" i="2" s="1"/>
  <c r="I85" i="2"/>
  <c r="H85" i="2"/>
  <c r="G85" i="2"/>
  <c r="F85" i="2"/>
  <c r="AN84" i="2"/>
  <c r="AJ84" i="2"/>
  <c r="AI84" i="2"/>
  <c r="AH84" i="2"/>
  <c r="AG84" i="2"/>
  <c r="AF84" i="2"/>
  <c r="AE84" i="2"/>
  <c r="AD84" i="2"/>
  <c r="AT84" i="2" s="1"/>
  <c r="AC84" i="2"/>
  <c r="AB84" i="2"/>
  <c r="AA84" i="2"/>
  <c r="Z84" i="2"/>
  <c r="AS84" i="2" s="1"/>
  <c r="Y84" i="2"/>
  <c r="X84" i="2"/>
  <c r="W84" i="2"/>
  <c r="V84" i="2"/>
  <c r="AR84" i="2" s="1"/>
  <c r="U84" i="2"/>
  <c r="T84" i="2"/>
  <c r="S84" i="2"/>
  <c r="AQ84" i="2" s="1"/>
  <c r="P84" i="2"/>
  <c r="O84" i="2"/>
  <c r="AP84" i="2" s="1"/>
  <c r="L84" i="2"/>
  <c r="K84" i="2"/>
  <c r="J84" i="2"/>
  <c r="AO84" i="2" s="1"/>
  <c r="I84" i="2"/>
  <c r="H84" i="2"/>
  <c r="G84" i="2"/>
  <c r="AP83" i="2"/>
  <c r="AO83" i="2"/>
  <c r="AN83" i="2"/>
  <c r="AJ83" i="2"/>
  <c r="AI83" i="2"/>
  <c r="AH83" i="2"/>
  <c r="AG83" i="2"/>
  <c r="AF83" i="2"/>
  <c r="AE83" i="2"/>
  <c r="AD83" i="2"/>
  <c r="AT83" i="2" s="1"/>
  <c r="AC83" i="2"/>
  <c r="AB83" i="2"/>
  <c r="AA83" i="2"/>
  <c r="Z83" i="2"/>
  <c r="AS83" i="2" s="1"/>
  <c r="Y83" i="2"/>
  <c r="X83" i="2"/>
  <c r="W83" i="2"/>
  <c r="V83" i="2"/>
  <c r="AR83" i="2" s="1"/>
  <c r="U83" i="2"/>
  <c r="T83" i="2"/>
  <c r="S83" i="2"/>
  <c r="AQ83" i="2" s="1"/>
  <c r="P83" i="2"/>
  <c r="O83" i="2"/>
  <c r="L83" i="2"/>
  <c r="K83" i="2"/>
  <c r="J83" i="2"/>
  <c r="I83" i="2"/>
  <c r="H83" i="2"/>
  <c r="G83" i="2"/>
  <c r="AI82" i="2"/>
  <c r="AH82" i="2"/>
  <c r="AG82" i="2"/>
  <c r="AF82" i="2"/>
  <c r="AE81" i="2"/>
  <c r="AI79" i="2"/>
  <c r="AH79" i="2"/>
  <c r="AG79" i="2"/>
  <c r="AF79" i="2"/>
  <c r="R79" i="2"/>
  <c r="Q79" i="2"/>
  <c r="M79" i="2"/>
  <c r="E79" i="2"/>
  <c r="D79" i="2"/>
  <c r="C79" i="2"/>
  <c r="B79" i="2"/>
  <c r="AT78" i="2"/>
  <c r="AS78" i="2"/>
  <c r="AO78" i="2"/>
  <c r="AJ78" i="2"/>
  <c r="Y78" i="2"/>
  <c r="X78" i="2"/>
  <c r="W78" i="2"/>
  <c r="V78" i="2"/>
  <c r="AR78" i="2" s="1"/>
  <c r="U78" i="2"/>
  <c r="T78" i="2"/>
  <c r="S78" i="2"/>
  <c r="AQ78" i="2" s="1"/>
  <c r="P78" i="2"/>
  <c r="O78" i="2"/>
  <c r="AP78" i="2" s="1"/>
  <c r="AT77" i="2"/>
  <c r="AS77" i="2"/>
  <c r="AO77" i="2"/>
  <c r="AJ77" i="2"/>
  <c r="Y77" i="2"/>
  <c r="X77" i="2"/>
  <c r="W77" i="2"/>
  <c r="V77" i="2"/>
  <c r="AR77" i="2" s="1"/>
  <c r="U77" i="2"/>
  <c r="T77" i="2"/>
  <c r="S77" i="2"/>
  <c r="AQ77" i="2" s="1"/>
  <c r="P77" i="2"/>
  <c r="O77" i="2"/>
  <c r="AP77" i="2" s="1"/>
  <c r="AT76" i="2"/>
  <c r="AS76" i="2"/>
  <c r="AN76" i="2"/>
  <c r="AJ76" i="2"/>
  <c r="Y76" i="2"/>
  <c r="X76" i="2"/>
  <c r="W76" i="2"/>
  <c r="V76" i="2"/>
  <c r="AR76" i="2" s="1"/>
  <c r="U76" i="2"/>
  <c r="T76" i="2"/>
  <c r="S76" i="2"/>
  <c r="AQ76" i="2" s="1"/>
  <c r="P76" i="2"/>
  <c r="O76" i="2"/>
  <c r="AP76" i="2" s="1"/>
  <c r="L76" i="2"/>
  <c r="K76" i="2"/>
  <c r="J76" i="2"/>
  <c r="AO76" i="2" s="1"/>
  <c r="I76" i="2"/>
  <c r="H76" i="2"/>
  <c r="G76" i="2"/>
  <c r="AT75" i="2"/>
  <c r="AS75" i="2"/>
  <c r="AJ75" i="2"/>
  <c r="Y75" i="2"/>
  <c r="X75" i="2"/>
  <c r="W75" i="2"/>
  <c r="V75" i="2"/>
  <c r="AR75" i="2" s="1"/>
  <c r="U75" i="2"/>
  <c r="T75" i="2"/>
  <c r="S75" i="2"/>
  <c r="AQ75" i="2" s="1"/>
  <c r="P75" i="2"/>
  <c r="O75" i="2"/>
  <c r="AP75" i="2" s="1"/>
  <c r="L75" i="2"/>
  <c r="K75" i="2"/>
  <c r="J75" i="2"/>
  <c r="AO75" i="2" s="1"/>
  <c r="I75" i="2"/>
  <c r="H75" i="2"/>
  <c r="G75" i="2"/>
  <c r="AT74" i="2"/>
  <c r="AS74" i="2"/>
  <c r="AR74" i="2"/>
  <c r="AQ74" i="2"/>
  <c r="AP74" i="2"/>
  <c r="AO74" i="2"/>
  <c r="AT73" i="2"/>
  <c r="AS73" i="2"/>
  <c r="AR73" i="2"/>
  <c r="AQ73" i="2"/>
  <c r="AP73" i="2"/>
  <c r="AO73" i="2"/>
  <c r="AJ72" i="2"/>
  <c r="AJ82" i="2" s="1"/>
  <c r="AE72" i="2"/>
  <c r="AE82" i="2" s="1"/>
  <c r="AE89" i="2" s="1"/>
  <c r="AD72" i="2"/>
  <c r="AC72" i="2"/>
  <c r="AC82" i="2" s="1"/>
  <c r="AB72" i="2"/>
  <c r="AB82" i="2" s="1"/>
  <c r="AA72" i="2"/>
  <c r="AA82" i="2" s="1"/>
  <c r="Z72" i="2"/>
  <c r="Y72" i="2"/>
  <c r="Y82" i="2" s="1"/>
  <c r="X72" i="2"/>
  <c r="X82" i="2" s="1"/>
  <c r="W72" i="2"/>
  <c r="W82" i="2" s="1"/>
  <c r="V72" i="2"/>
  <c r="U72" i="2"/>
  <c r="U82" i="2" s="1"/>
  <c r="T72" i="2"/>
  <c r="T82" i="2" s="1"/>
  <c r="S72" i="2"/>
  <c r="P72" i="2"/>
  <c r="P82" i="2" s="1"/>
  <c r="O72" i="2"/>
  <c r="L72" i="2"/>
  <c r="L82" i="2" s="1"/>
  <c r="K72" i="2"/>
  <c r="K82" i="2" s="1"/>
  <c r="J72" i="2"/>
  <c r="I72" i="2"/>
  <c r="I82" i="2" s="1"/>
  <c r="H72" i="2"/>
  <c r="H82" i="2" s="1"/>
  <c r="G72" i="2"/>
  <c r="G82" i="2" s="1"/>
  <c r="F72" i="2"/>
  <c r="F82" i="2" s="1"/>
  <c r="AJ71" i="2"/>
  <c r="AJ79" i="2" s="1"/>
  <c r="AE71" i="2"/>
  <c r="AE79" i="2" s="1"/>
  <c r="AD71" i="2"/>
  <c r="AC71" i="2"/>
  <c r="AC79" i="2" s="1"/>
  <c r="AB71" i="2"/>
  <c r="AB79" i="2" s="1"/>
  <c r="AA71" i="2"/>
  <c r="AA79" i="2" s="1"/>
  <c r="Z71" i="2"/>
  <c r="Y71" i="2"/>
  <c r="Y79" i="2" s="1"/>
  <c r="X71" i="2"/>
  <c r="X79" i="2" s="1"/>
  <c r="W71" i="2"/>
  <c r="W79" i="2" s="1"/>
  <c r="V71" i="2"/>
  <c r="U71" i="2"/>
  <c r="U79" i="2" s="1"/>
  <c r="T71" i="2"/>
  <c r="T79" i="2" s="1"/>
  <c r="S71" i="2"/>
  <c r="P71" i="2"/>
  <c r="P79" i="2" s="1"/>
  <c r="O71" i="2"/>
  <c r="L71" i="2"/>
  <c r="L79" i="2" s="1"/>
  <c r="K71" i="2"/>
  <c r="K79" i="2" s="1"/>
  <c r="J71" i="2"/>
  <c r="I71" i="2"/>
  <c r="I79" i="2" s="1"/>
  <c r="H71" i="2"/>
  <c r="H79" i="2" s="1"/>
  <c r="G71" i="2"/>
  <c r="G79" i="2" s="1"/>
  <c r="F71" i="2"/>
  <c r="F79" i="2" s="1"/>
  <c r="AO69" i="2"/>
  <c r="AN69" i="2"/>
  <c r="AM69" i="2"/>
  <c r="AL69" i="2"/>
  <c r="AJ69" i="2"/>
  <c r="AI69" i="2"/>
  <c r="AH69" i="2"/>
  <c r="AG69" i="2"/>
  <c r="AF69" i="2"/>
  <c r="AE69" i="2"/>
  <c r="AD69" i="2"/>
  <c r="AC69" i="2"/>
  <c r="AB69" i="2"/>
  <c r="AA69" i="2"/>
  <c r="Z69" i="2"/>
  <c r="Y69" i="2"/>
  <c r="X69" i="2"/>
  <c r="W69" i="2"/>
  <c r="V69" i="2"/>
  <c r="AR69" i="2" s="1"/>
  <c r="U69" i="2"/>
  <c r="T69" i="2"/>
  <c r="S69" i="2"/>
  <c r="R69" i="2"/>
  <c r="Q69" i="2"/>
  <c r="P69" i="2"/>
  <c r="O69" i="2"/>
  <c r="M69" i="2"/>
  <c r="L69" i="2"/>
  <c r="K69" i="2"/>
  <c r="J69" i="2"/>
  <c r="I69" i="2"/>
  <c r="H69" i="2"/>
  <c r="G69" i="2"/>
  <c r="F69" i="2"/>
  <c r="E69" i="2"/>
  <c r="D69" i="2"/>
  <c r="C69" i="2"/>
  <c r="B69" i="2"/>
  <c r="AT68" i="2"/>
  <c r="AS68" i="2"/>
  <c r="AR68" i="2"/>
  <c r="AQ68" i="2"/>
  <c r="AP68" i="2"/>
  <c r="AO68" i="2"/>
  <c r="AO67" i="2"/>
  <c r="AJ67" i="2"/>
  <c r="AI67" i="2"/>
  <c r="AH67" i="2"/>
  <c r="AG67" i="2"/>
  <c r="AF67" i="2"/>
  <c r="AE67" i="2"/>
  <c r="AD67" i="2"/>
  <c r="AT67" i="2" s="1"/>
  <c r="AT69" i="2" s="1"/>
  <c r="AT112" i="2" s="1"/>
  <c r="AC67" i="2"/>
  <c r="AB67" i="2"/>
  <c r="AA67" i="2"/>
  <c r="Z67" i="2"/>
  <c r="AS67" i="2" s="1"/>
  <c r="AS69" i="2" s="1"/>
  <c r="AS112" i="2" s="1"/>
  <c r="Y67" i="2"/>
  <c r="X67" i="2"/>
  <c r="W67" i="2"/>
  <c r="V67" i="2"/>
  <c r="AR67" i="2" s="1"/>
  <c r="U67" i="2"/>
  <c r="T67" i="2"/>
  <c r="S67" i="2"/>
  <c r="AQ67" i="2" s="1"/>
  <c r="AQ69" i="2" s="1"/>
  <c r="AQ112" i="2" s="1"/>
  <c r="P67" i="2"/>
  <c r="O67" i="2"/>
  <c r="AP67" i="2" s="1"/>
  <c r="AP69" i="2" s="1"/>
  <c r="AP112" i="2" s="1"/>
  <c r="R65" i="2"/>
  <c r="Q65" i="2"/>
  <c r="M65" i="2"/>
  <c r="F65" i="2"/>
  <c r="AT64" i="2"/>
  <c r="AT150" i="2" s="1"/>
  <c r="AS64" i="2"/>
  <c r="AS150" i="2" s="1"/>
  <c r="AR64" i="2"/>
  <c r="AQ64" i="2"/>
  <c r="AP64" i="2"/>
  <c r="AO64" i="2"/>
  <c r="AT63" i="2"/>
  <c r="AS63" i="2"/>
  <c r="AR63" i="2"/>
  <c r="AQ63" i="2"/>
  <c r="AP63" i="2"/>
  <c r="AO63" i="2"/>
  <c r="AN63" i="2"/>
  <c r="AT62" i="2"/>
  <c r="AS62" i="2"/>
  <c r="AR62" i="2"/>
  <c r="AQ62" i="2"/>
  <c r="AP62" i="2"/>
  <c r="AO62" i="2"/>
  <c r="AN62" i="2"/>
  <c r="AT61" i="2"/>
  <c r="AS61" i="2"/>
  <c r="AR61" i="2"/>
  <c r="AQ61" i="2"/>
  <c r="AP61" i="2"/>
  <c r="AO61" i="2"/>
  <c r="AN61" i="2"/>
  <c r="AT60" i="2"/>
  <c r="AS60" i="2"/>
  <c r="AR60" i="2"/>
  <c r="AQ60" i="2"/>
  <c r="AP60" i="2"/>
  <c r="AO60" i="2"/>
  <c r="G60" i="2"/>
  <c r="AN60" i="2" s="1"/>
  <c r="AN130" i="2" s="1"/>
  <c r="AN59" i="2"/>
  <c r="AN65" i="2" s="1"/>
  <c r="AN111" i="2" s="1"/>
  <c r="AJ59" i="2"/>
  <c r="AJ65" i="2" s="1"/>
  <c r="AJ111" i="2" s="1"/>
  <c r="AI59" i="2"/>
  <c r="AI65" i="2" s="1"/>
  <c r="AI111" i="2" s="1"/>
  <c r="AH59" i="2"/>
  <c r="AH65" i="2" s="1"/>
  <c r="AH111" i="2" s="1"/>
  <c r="AG59" i="2"/>
  <c r="AG65" i="2" s="1"/>
  <c r="AG111" i="2" s="1"/>
  <c r="AF59" i="2"/>
  <c r="AF65" i="2" s="1"/>
  <c r="AF111" i="2" s="1"/>
  <c r="AE59" i="2"/>
  <c r="AE65" i="2" s="1"/>
  <c r="AE111" i="2" s="1"/>
  <c r="AD59" i="2"/>
  <c r="AC59" i="2"/>
  <c r="AC65" i="2" s="1"/>
  <c r="AC111" i="2" s="1"/>
  <c r="AB59" i="2"/>
  <c r="AB65" i="2" s="1"/>
  <c r="AB111" i="2" s="1"/>
  <c r="AA59" i="2"/>
  <c r="AA65" i="2" s="1"/>
  <c r="AA111" i="2" s="1"/>
  <c r="Z59" i="2"/>
  <c r="Y59" i="2"/>
  <c r="Y65" i="2" s="1"/>
  <c r="Y111" i="2" s="1"/>
  <c r="X59" i="2"/>
  <c r="X65" i="2" s="1"/>
  <c r="X111" i="2" s="1"/>
  <c r="W59" i="2"/>
  <c r="W65" i="2" s="1"/>
  <c r="W111" i="2" s="1"/>
  <c r="V59" i="2"/>
  <c r="U59" i="2"/>
  <c r="U65" i="2" s="1"/>
  <c r="U111" i="2" s="1"/>
  <c r="T59" i="2"/>
  <c r="T65" i="2" s="1"/>
  <c r="T111" i="2" s="1"/>
  <c r="S59" i="2"/>
  <c r="P59" i="2"/>
  <c r="P65" i="2" s="1"/>
  <c r="P111" i="2" s="1"/>
  <c r="O59" i="2"/>
  <c r="O65" i="2" s="1"/>
  <c r="O111" i="2" s="1"/>
  <c r="N59" i="2"/>
  <c r="L59" i="2"/>
  <c r="L65" i="2" s="1"/>
  <c r="L111" i="2" s="1"/>
  <c r="K59" i="2"/>
  <c r="K65" i="2" s="1"/>
  <c r="K111" i="2" s="1"/>
  <c r="J59" i="2"/>
  <c r="I59" i="2"/>
  <c r="I65" i="2" s="1"/>
  <c r="I111" i="2" s="1"/>
  <c r="H59" i="2"/>
  <c r="H65" i="2" s="1"/>
  <c r="H111" i="2" s="1"/>
  <c r="G59" i="2"/>
  <c r="G65" i="2" s="1"/>
  <c r="G111" i="2" s="1"/>
  <c r="R57" i="2"/>
  <c r="Q57" i="2"/>
  <c r="M57" i="2"/>
  <c r="F57" i="2"/>
  <c r="F110" i="2" s="1"/>
  <c r="AT56" i="2"/>
  <c r="AS56" i="2"/>
  <c r="AR56" i="2"/>
  <c r="AQ56" i="2"/>
  <c r="AP56" i="2"/>
  <c r="AO56" i="2"/>
  <c r="AT55" i="2"/>
  <c r="AS55" i="2"/>
  <c r="AR55" i="2"/>
  <c r="AQ55" i="2"/>
  <c r="AP55" i="2"/>
  <c r="AO55" i="2"/>
  <c r="AT54" i="2"/>
  <c r="AS54" i="2"/>
  <c r="AR54" i="2"/>
  <c r="AQ54" i="2"/>
  <c r="AP54" i="2"/>
  <c r="AO54" i="2"/>
  <c r="AN54" i="2"/>
  <c r="AT53" i="2"/>
  <c r="AS53" i="2"/>
  <c r="AR53" i="2"/>
  <c r="AQ53" i="2"/>
  <c r="AP53" i="2"/>
  <c r="AO53" i="2"/>
  <c r="AN53" i="2"/>
  <c r="AT52" i="2"/>
  <c r="AT129" i="2" s="1"/>
  <c r="AS52" i="2"/>
  <c r="AS129" i="2" s="1"/>
  <c r="AR52" i="2"/>
  <c r="AQ52" i="2"/>
  <c r="AQ129" i="2" s="1"/>
  <c r="AP52" i="2"/>
  <c r="AP129" i="2" s="1"/>
  <c r="AO52" i="2"/>
  <c r="AO129" i="2" s="1"/>
  <c r="G52" i="2"/>
  <c r="AN51" i="2"/>
  <c r="AJ51" i="2"/>
  <c r="AJ57" i="2" s="1"/>
  <c r="AJ110" i="2" s="1"/>
  <c r="AI51" i="2"/>
  <c r="AI57" i="2" s="1"/>
  <c r="AI110" i="2" s="1"/>
  <c r="AH51" i="2"/>
  <c r="AH57" i="2" s="1"/>
  <c r="AH110" i="2" s="1"/>
  <c r="AG51" i="2"/>
  <c r="AG57" i="2" s="1"/>
  <c r="AG110" i="2" s="1"/>
  <c r="AF51" i="2"/>
  <c r="AF57" i="2" s="1"/>
  <c r="AF110" i="2" s="1"/>
  <c r="AE51" i="2"/>
  <c r="AE57" i="2" s="1"/>
  <c r="AE110" i="2" s="1"/>
  <c r="AD51" i="2"/>
  <c r="AC51" i="2"/>
  <c r="AC57" i="2" s="1"/>
  <c r="AC110" i="2" s="1"/>
  <c r="AB51" i="2"/>
  <c r="AB57" i="2" s="1"/>
  <c r="AB110" i="2" s="1"/>
  <c r="AA51" i="2"/>
  <c r="AA57" i="2" s="1"/>
  <c r="AA110" i="2" s="1"/>
  <c r="Z51" i="2"/>
  <c r="Y51" i="2"/>
  <c r="Y57" i="2" s="1"/>
  <c r="Y110" i="2" s="1"/>
  <c r="X51" i="2"/>
  <c r="X57" i="2" s="1"/>
  <c r="X110" i="2" s="1"/>
  <c r="W51" i="2"/>
  <c r="W57" i="2" s="1"/>
  <c r="W110" i="2" s="1"/>
  <c r="V51" i="2"/>
  <c r="U51" i="2"/>
  <c r="U57" i="2" s="1"/>
  <c r="U110" i="2" s="1"/>
  <c r="T51" i="2"/>
  <c r="T57" i="2" s="1"/>
  <c r="T110" i="2" s="1"/>
  <c r="S51" i="2"/>
  <c r="P51" i="2"/>
  <c r="P57" i="2" s="1"/>
  <c r="P110" i="2" s="1"/>
  <c r="O51" i="2"/>
  <c r="O57" i="2" s="1"/>
  <c r="O110" i="2" s="1"/>
  <c r="N51" i="2"/>
  <c r="L51" i="2"/>
  <c r="L57" i="2" s="1"/>
  <c r="L110" i="2" s="1"/>
  <c r="K51" i="2"/>
  <c r="K57" i="2" s="1"/>
  <c r="K110" i="2" s="1"/>
  <c r="J51" i="2"/>
  <c r="I51" i="2"/>
  <c r="I57" i="2" s="1"/>
  <c r="I110" i="2" s="1"/>
  <c r="H51" i="2"/>
  <c r="H57" i="2" s="1"/>
  <c r="H110" i="2" s="1"/>
  <c r="G51" i="2"/>
  <c r="G57" i="2" s="1"/>
  <c r="G110" i="2" s="1"/>
  <c r="AJ49" i="2"/>
  <c r="AJ109" i="2" s="1"/>
  <c r="AJ113" i="2" s="1"/>
  <c r="AI49" i="2"/>
  <c r="AI109" i="2" s="1"/>
  <c r="AI113" i="2" s="1"/>
  <c r="AH49" i="2"/>
  <c r="AH109" i="2" s="1"/>
  <c r="AH113" i="2" s="1"/>
  <c r="AG49" i="2"/>
  <c r="AG109" i="2" s="1"/>
  <c r="AG113" i="2" s="1"/>
  <c r="AF49" i="2"/>
  <c r="AF109" i="2" s="1"/>
  <c r="AF113" i="2" s="1"/>
  <c r="AE49" i="2"/>
  <c r="AE109" i="2" s="1"/>
  <c r="AE113" i="2" s="1"/>
  <c r="AD49" i="2"/>
  <c r="AD109" i="2" s="1"/>
  <c r="AC49" i="2"/>
  <c r="AC109" i="2" s="1"/>
  <c r="AC113" i="2" s="1"/>
  <c r="AB49" i="2"/>
  <c r="AB109" i="2" s="1"/>
  <c r="AB113" i="2" s="1"/>
  <c r="AA49" i="2"/>
  <c r="AA109" i="2" s="1"/>
  <c r="AA113" i="2" s="1"/>
  <c r="Z49" i="2"/>
  <c r="Z109" i="2" s="1"/>
  <c r="Y49" i="2"/>
  <c r="Y109" i="2" s="1"/>
  <c r="Y113" i="2" s="1"/>
  <c r="X49" i="2"/>
  <c r="X109" i="2" s="1"/>
  <c r="X113" i="2" s="1"/>
  <c r="W49" i="2"/>
  <c r="W109" i="2" s="1"/>
  <c r="W113" i="2" s="1"/>
  <c r="V49" i="2"/>
  <c r="U49" i="2"/>
  <c r="U109" i="2" s="1"/>
  <c r="U113" i="2" s="1"/>
  <c r="T49" i="2"/>
  <c r="T109" i="2" s="1"/>
  <c r="T113" i="2" s="1"/>
  <c r="S49" i="2"/>
  <c r="S109" i="2" s="1"/>
  <c r="R49" i="2"/>
  <c r="Q49" i="2"/>
  <c r="P49" i="2"/>
  <c r="P109" i="2" s="1"/>
  <c r="P113" i="2" s="1"/>
  <c r="O49" i="2"/>
  <c r="O109" i="2" s="1"/>
  <c r="O113" i="2" s="1"/>
  <c r="N49" i="2"/>
  <c r="M49" i="2"/>
  <c r="L49" i="2"/>
  <c r="L109" i="2" s="1"/>
  <c r="L113" i="2" s="1"/>
  <c r="K49" i="2"/>
  <c r="K109" i="2" s="1"/>
  <c r="K113" i="2" s="1"/>
  <c r="J49" i="2"/>
  <c r="J109" i="2" s="1"/>
  <c r="I49" i="2"/>
  <c r="I109" i="2" s="1"/>
  <c r="I113" i="2" s="1"/>
  <c r="H49" i="2"/>
  <c r="H109" i="2" s="1"/>
  <c r="H113" i="2" s="1"/>
  <c r="G49" i="2"/>
  <c r="G109" i="2" s="1"/>
  <c r="G113" i="2" s="1"/>
  <c r="F49" i="2"/>
  <c r="F109" i="2" s="1"/>
  <c r="F113" i="2" s="1"/>
  <c r="AT48" i="2"/>
  <c r="AS48" i="2"/>
  <c r="AR48" i="2"/>
  <c r="AQ48" i="2"/>
  <c r="AP48" i="2"/>
  <c r="AO48" i="2"/>
  <c r="AT47" i="2"/>
  <c r="AS47" i="2"/>
  <c r="AR47" i="2"/>
  <c r="AQ47" i="2"/>
  <c r="AP47" i="2"/>
  <c r="AO47" i="2"/>
  <c r="AN47" i="2"/>
  <c r="AN75" i="2" s="1"/>
  <c r="AN85" i="2" s="1"/>
  <c r="AT46" i="2"/>
  <c r="AS46" i="2"/>
  <c r="AR46" i="2"/>
  <c r="AQ46" i="2"/>
  <c r="AP46" i="2"/>
  <c r="AO46" i="2"/>
  <c r="AN46" i="2"/>
  <c r="AT45" i="2"/>
  <c r="AS45" i="2"/>
  <c r="AR45" i="2"/>
  <c r="AQ45" i="2"/>
  <c r="AP45" i="2"/>
  <c r="AO45" i="2"/>
  <c r="AN45" i="2"/>
  <c r="AJ44" i="2"/>
  <c r="AI44" i="2"/>
  <c r="AH44" i="2"/>
  <c r="AG44" i="2"/>
  <c r="AF44" i="2"/>
  <c r="AE44" i="2"/>
  <c r="AD44" i="2"/>
  <c r="AT44" i="2" s="1"/>
  <c r="AT49" i="2" s="1"/>
  <c r="AT109" i="2" s="1"/>
  <c r="AC44" i="2"/>
  <c r="AB44" i="2"/>
  <c r="AA44" i="2"/>
  <c r="Z44" i="2"/>
  <c r="AS44" i="2" s="1"/>
  <c r="AS49" i="2" s="1"/>
  <c r="AS109" i="2" s="1"/>
  <c r="Y44" i="2"/>
  <c r="X44" i="2"/>
  <c r="W44" i="2"/>
  <c r="V44" i="2"/>
  <c r="AR44" i="2" s="1"/>
  <c r="U44" i="2"/>
  <c r="T44" i="2"/>
  <c r="S44" i="2"/>
  <c r="AQ44" i="2" s="1"/>
  <c r="AQ49" i="2" s="1"/>
  <c r="AQ109" i="2" s="1"/>
  <c r="P44" i="2"/>
  <c r="O44" i="2"/>
  <c r="N44" i="2"/>
  <c r="AP44" i="2" s="1"/>
  <c r="AP49" i="2" s="1"/>
  <c r="AP109" i="2" s="1"/>
  <c r="L44" i="2"/>
  <c r="K44" i="2"/>
  <c r="J44" i="2"/>
  <c r="AO44" i="2" s="1"/>
  <c r="AO49" i="2" s="1"/>
  <c r="AO109" i="2" s="1"/>
  <c r="I44" i="2"/>
  <c r="H44" i="2"/>
  <c r="G44" i="2"/>
  <c r="R42" i="2"/>
  <c r="Q42" i="2"/>
  <c r="M42" i="2"/>
  <c r="AO41" i="2"/>
  <c r="AJ41" i="2"/>
  <c r="AI41" i="2"/>
  <c r="AH41" i="2"/>
  <c r="AG41" i="2"/>
  <c r="AF41" i="2"/>
  <c r="AE41" i="2"/>
  <c r="AD41" i="2"/>
  <c r="AT41" i="2" s="1"/>
  <c r="AC41" i="2"/>
  <c r="AB41" i="2"/>
  <c r="AA41" i="2"/>
  <c r="Z41" i="2"/>
  <c r="AS41" i="2" s="1"/>
  <c r="Y41" i="2"/>
  <c r="X41" i="2"/>
  <c r="W41" i="2"/>
  <c r="V41" i="2"/>
  <c r="AR41" i="2" s="1"/>
  <c r="U41" i="2"/>
  <c r="T41" i="2"/>
  <c r="S41" i="2"/>
  <c r="AQ41" i="2" s="1"/>
  <c r="P41" i="2"/>
  <c r="O41" i="2"/>
  <c r="N41" i="2"/>
  <c r="AP41" i="2" s="1"/>
  <c r="AJ40" i="2"/>
  <c r="AI40" i="2"/>
  <c r="AH40" i="2"/>
  <c r="AG40" i="2"/>
  <c r="AF40" i="2"/>
  <c r="AE40" i="2"/>
  <c r="AD40" i="2"/>
  <c r="AT40" i="2" s="1"/>
  <c r="AC40" i="2"/>
  <c r="AB40" i="2"/>
  <c r="AA40" i="2"/>
  <c r="Z40" i="2"/>
  <c r="AS40" i="2" s="1"/>
  <c r="Y40" i="2"/>
  <c r="X40" i="2"/>
  <c r="W40" i="2"/>
  <c r="V40" i="2"/>
  <c r="AR40" i="2" s="1"/>
  <c r="U40" i="2"/>
  <c r="T40" i="2"/>
  <c r="S40" i="2"/>
  <c r="AQ40" i="2" s="1"/>
  <c r="P40" i="2"/>
  <c r="O40" i="2"/>
  <c r="N40" i="2"/>
  <c r="AP40" i="2" s="1"/>
  <c r="L40" i="2"/>
  <c r="K40" i="2"/>
  <c r="J40" i="2"/>
  <c r="AO40" i="2" s="1"/>
  <c r="I40" i="2"/>
  <c r="H40" i="2"/>
  <c r="G40" i="2"/>
  <c r="AT39" i="2"/>
  <c r="AJ39" i="2"/>
  <c r="AJ38" i="2"/>
  <c r="AI38" i="2"/>
  <c r="AH38" i="2"/>
  <c r="AG38" i="2"/>
  <c r="AF38" i="2"/>
  <c r="AE38" i="2"/>
  <c r="AD38" i="2"/>
  <c r="AT38" i="2" s="1"/>
  <c r="AC38" i="2"/>
  <c r="AB38" i="2"/>
  <c r="AA38" i="2"/>
  <c r="Z38" i="2"/>
  <c r="AS38" i="2" s="1"/>
  <c r="Y38" i="2"/>
  <c r="X38" i="2"/>
  <c r="W38" i="2"/>
  <c r="V38" i="2"/>
  <c r="AR38" i="2" s="1"/>
  <c r="U38" i="2"/>
  <c r="T38" i="2"/>
  <c r="S38" i="2"/>
  <c r="AQ38" i="2" s="1"/>
  <c r="P38" i="2"/>
  <c r="O38" i="2"/>
  <c r="N38" i="2"/>
  <c r="AP38" i="2" s="1"/>
  <c r="L38" i="2"/>
  <c r="K38" i="2"/>
  <c r="J38" i="2"/>
  <c r="AO38" i="2" s="1"/>
  <c r="I38" i="2"/>
  <c r="H38" i="2"/>
  <c r="G38" i="2"/>
  <c r="AN38" i="2" s="1"/>
  <c r="AJ37" i="2"/>
  <c r="AI37" i="2"/>
  <c r="AH37" i="2"/>
  <c r="AG37" i="2"/>
  <c r="AF37" i="2"/>
  <c r="AE37" i="2"/>
  <c r="AD37" i="2"/>
  <c r="AT37" i="2" s="1"/>
  <c r="AC37" i="2"/>
  <c r="AB37" i="2"/>
  <c r="AA37" i="2"/>
  <c r="Z37" i="2"/>
  <c r="AS37" i="2" s="1"/>
  <c r="Y37" i="2"/>
  <c r="X37" i="2"/>
  <c r="W37" i="2"/>
  <c r="V37" i="2"/>
  <c r="AR37" i="2" s="1"/>
  <c r="U37" i="2"/>
  <c r="T37" i="2"/>
  <c r="S37" i="2"/>
  <c r="AQ37" i="2" s="1"/>
  <c r="P37" i="2"/>
  <c r="O37" i="2"/>
  <c r="N37" i="2"/>
  <c r="AP37" i="2" s="1"/>
  <c r="L37" i="2"/>
  <c r="K37" i="2"/>
  <c r="J37" i="2"/>
  <c r="AO37" i="2" s="1"/>
  <c r="I37" i="2"/>
  <c r="H37" i="2"/>
  <c r="G37" i="2"/>
  <c r="F37" i="2"/>
  <c r="AJ36" i="2"/>
  <c r="AJ42" i="2" s="1"/>
  <c r="AI36" i="2"/>
  <c r="AI42" i="2" s="1"/>
  <c r="AH36" i="2"/>
  <c r="AH42" i="2" s="1"/>
  <c r="AG36" i="2"/>
  <c r="AG42" i="2" s="1"/>
  <c r="AF36" i="2"/>
  <c r="AF42" i="2" s="1"/>
  <c r="AE36" i="2"/>
  <c r="AE42" i="2" s="1"/>
  <c r="AD36" i="2"/>
  <c r="AC36" i="2"/>
  <c r="AC42" i="2" s="1"/>
  <c r="AB36" i="2"/>
  <c r="AB42" i="2" s="1"/>
  <c r="AA36" i="2"/>
  <c r="AA42" i="2" s="1"/>
  <c r="Z36" i="2"/>
  <c r="Y36" i="2"/>
  <c r="Y42" i="2" s="1"/>
  <c r="X36" i="2"/>
  <c r="X42" i="2" s="1"/>
  <c r="W36" i="2"/>
  <c r="W42" i="2" s="1"/>
  <c r="V36" i="2"/>
  <c r="U36" i="2"/>
  <c r="U42" i="2" s="1"/>
  <c r="T36" i="2"/>
  <c r="T42" i="2" s="1"/>
  <c r="S36" i="2"/>
  <c r="P36" i="2"/>
  <c r="P42" i="2" s="1"/>
  <c r="O36" i="2"/>
  <c r="O42" i="2" s="1"/>
  <c r="N36" i="2"/>
  <c r="L36" i="2"/>
  <c r="L42" i="2" s="1"/>
  <c r="K36" i="2"/>
  <c r="K42" i="2" s="1"/>
  <c r="J36" i="2"/>
  <c r="I36" i="2"/>
  <c r="I42" i="2" s="1"/>
  <c r="H36" i="2"/>
  <c r="H42" i="2" s="1"/>
  <c r="G36" i="2"/>
  <c r="G42" i="2" s="1"/>
  <c r="AJ34" i="2"/>
  <c r="AI34" i="2"/>
  <c r="AH34" i="2"/>
  <c r="AG34" i="2"/>
  <c r="AF34" i="2"/>
  <c r="AE34" i="2"/>
  <c r="AD34" i="2"/>
  <c r="AC34" i="2"/>
  <c r="AB34" i="2"/>
  <c r="AA34" i="2"/>
  <c r="Z34" i="2"/>
  <c r="Y34" i="2"/>
  <c r="X34" i="2"/>
  <c r="W34" i="2"/>
  <c r="V34" i="2"/>
  <c r="AR34" i="2" s="1"/>
  <c r="U34" i="2"/>
  <c r="T34" i="2"/>
  <c r="S34" i="2"/>
  <c r="R34" i="2"/>
  <c r="Q34" i="2"/>
  <c r="P34" i="2"/>
  <c r="O34" i="2"/>
  <c r="N34" i="2"/>
  <c r="M34" i="2"/>
  <c r="L34" i="2"/>
  <c r="K34" i="2"/>
  <c r="J34" i="2"/>
  <c r="I34" i="2"/>
  <c r="H34" i="2"/>
  <c r="G34" i="2"/>
  <c r="F34" i="2"/>
  <c r="AT33" i="2"/>
  <c r="AS33" i="2"/>
  <c r="AR33" i="2"/>
  <c r="AQ33" i="2"/>
  <c r="AP33" i="2"/>
  <c r="AO33" i="2"/>
  <c r="AT32" i="2"/>
  <c r="AS32" i="2"/>
  <c r="AR32" i="2"/>
  <c r="AQ32" i="2"/>
  <c r="AP32" i="2"/>
  <c r="AO32" i="2"/>
  <c r="AN32" i="2"/>
  <c r="AN40" i="2" s="1"/>
  <c r="AT31" i="2"/>
  <c r="AT139" i="2" s="1"/>
  <c r="AT30" i="2"/>
  <c r="AS30" i="2"/>
  <c r="AR30" i="2"/>
  <c r="AQ30" i="2"/>
  <c r="AP30" i="2"/>
  <c r="AO30" i="2"/>
  <c r="AN30" i="2"/>
  <c r="AT29" i="2"/>
  <c r="AS29" i="2"/>
  <c r="AR29" i="2"/>
  <c r="AQ29" i="2"/>
  <c r="AP29" i="2"/>
  <c r="AO29" i="2"/>
  <c r="AN29" i="2"/>
  <c r="AJ28" i="2"/>
  <c r="AF28" i="2"/>
  <c r="AE28" i="2"/>
  <c r="AD28" i="2"/>
  <c r="AT28" i="2" s="1"/>
  <c r="AT34" i="2" s="1"/>
  <c r="AT106" i="2" s="1"/>
  <c r="AC28" i="2"/>
  <c r="AB28" i="2"/>
  <c r="AA28" i="2"/>
  <c r="Z28" i="2"/>
  <c r="AS28" i="2" s="1"/>
  <c r="AS34" i="2" s="1"/>
  <c r="AS106" i="2" s="1"/>
  <c r="Y28" i="2"/>
  <c r="X28" i="2"/>
  <c r="W28" i="2"/>
  <c r="V28" i="2"/>
  <c r="AR28" i="2" s="1"/>
  <c r="U28" i="2"/>
  <c r="T28" i="2"/>
  <c r="S28" i="2"/>
  <c r="AQ28" i="2" s="1"/>
  <c r="AQ34" i="2" s="1"/>
  <c r="AQ106" i="2" s="1"/>
  <c r="P28" i="2"/>
  <c r="O28" i="2"/>
  <c r="N28" i="2"/>
  <c r="AP28" i="2" s="1"/>
  <c r="AP34" i="2" s="1"/>
  <c r="AP106" i="2" s="1"/>
  <c r="L28" i="2"/>
  <c r="K28" i="2"/>
  <c r="J28" i="2"/>
  <c r="AO28" i="2" s="1"/>
  <c r="AO34" i="2" s="1"/>
  <c r="AO106" i="2" s="1"/>
  <c r="I28" i="2"/>
  <c r="H28" i="2"/>
  <c r="G28" i="2"/>
  <c r="AT27" i="2"/>
  <c r="AS27" i="2"/>
  <c r="AR27" i="2"/>
  <c r="AQ27" i="2"/>
  <c r="AP27" i="2"/>
  <c r="AO27" i="2"/>
  <c r="AN27" i="2"/>
  <c r="AJ27" i="2"/>
  <c r="AI27" i="2"/>
  <c r="AH27" i="2"/>
  <c r="AG27" i="2"/>
  <c r="AF27" i="2"/>
  <c r="AE27" i="2"/>
  <c r="AD27" i="2"/>
  <c r="AC27" i="2"/>
  <c r="AB27" i="2"/>
  <c r="AA27" i="2"/>
  <c r="Z27" i="2"/>
  <c r="Y27" i="2"/>
  <c r="X27" i="2"/>
  <c r="W27" i="2"/>
  <c r="V27" i="2"/>
  <c r="U27" i="2"/>
  <c r="T27" i="2"/>
  <c r="S27" i="2"/>
  <c r="Q27" i="2"/>
  <c r="P27" i="2"/>
  <c r="O27" i="2"/>
  <c r="N27" i="2"/>
  <c r="L27" i="2"/>
  <c r="K27" i="2"/>
  <c r="J27" i="2"/>
  <c r="I27" i="2"/>
  <c r="H27" i="2"/>
  <c r="G27" i="2"/>
  <c r="F27" i="2"/>
  <c r="AM22" i="2"/>
  <c r="AL22" i="2"/>
  <c r="E22" i="2"/>
  <c r="D22" i="2"/>
  <c r="C22" i="2"/>
  <c r="B22" i="2"/>
  <c r="AM21" i="2"/>
  <c r="AL21" i="2"/>
  <c r="E21" i="2"/>
  <c r="D21" i="2"/>
  <c r="C21" i="2"/>
  <c r="B21" i="2"/>
  <c r="AT19" i="2"/>
  <c r="AS19" i="2"/>
  <c r="AR19" i="2"/>
  <c r="AQ19" i="2"/>
  <c r="AP19" i="2"/>
  <c r="AO19" i="2"/>
  <c r="AN19" i="2"/>
  <c r="AE18" i="2"/>
  <c r="AE20" i="2" s="1"/>
  <c r="R18" i="2"/>
  <c r="Q18" i="2"/>
  <c r="Q20" i="2" s="1"/>
  <c r="N18" i="2"/>
  <c r="M18" i="2"/>
  <c r="M20" i="2" s="1"/>
  <c r="AT17" i="2"/>
  <c r="AS17" i="2"/>
  <c r="AR17" i="2"/>
  <c r="AQ17" i="2"/>
  <c r="AP17" i="2"/>
  <c r="AO17" i="2"/>
  <c r="AN17" i="2"/>
  <c r="AT16" i="2"/>
  <c r="AS16" i="2"/>
  <c r="AR16" i="2"/>
  <c r="AQ16" i="2"/>
  <c r="AP16" i="2"/>
  <c r="AO16" i="2"/>
  <c r="AN16" i="2"/>
  <c r="AB15" i="2"/>
  <c r="AA15" i="2"/>
  <c r="Z15" i="2"/>
  <c r="Y15" i="2"/>
  <c r="X15" i="2"/>
  <c r="W15" i="2"/>
  <c r="V15" i="2"/>
  <c r="U15" i="2"/>
  <c r="T15" i="2"/>
  <c r="S15" i="2"/>
  <c r="P15" i="2"/>
  <c r="O15" i="2"/>
  <c r="L15" i="2"/>
  <c r="K15" i="2"/>
  <c r="J15" i="2"/>
  <c r="I15" i="2"/>
  <c r="H15" i="2"/>
  <c r="G15" i="2"/>
  <c r="F15" i="2"/>
  <c r="AT14" i="2"/>
  <c r="AS14" i="2"/>
  <c r="AR14" i="2"/>
  <c r="AQ14" i="2"/>
  <c r="AP14" i="2"/>
  <c r="AO14" i="2"/>
  <c r="AN14" i="2"/>
  <c r="AJ14" i="2"/>
  <c r="AJ15" i="2" s="1"/>
  <c r="AI14" i="2"/>
  <c r="AI15" i="2" s="1"/>
  <c r="AH14" i="2"/>
  <c r="AH15" i="2" s="1"/>
  <c r="AG14" i="2"/>
  <c r="AG15" i="2" s="1"/>
  <c r="AF14" i="2"/>
  <c r="AF15" i="2" s="1"/>
  <c r="AE14" i="2"/>
  <c r="AD14" i="2"/>
  <c r="AD15" i="2" s="1"/>
  <c r="AC14" i="2"/>
  <c r="AC15" i="2" s="1"/>
  <c r="AB14" i="2"/>
  <c r="AA14" i="2"/>
  <c r="Z14" i="2"/>
  <c r="Y14" i="2"/>
  <c r="X14" i="2"/>
  <c r="W14" i="2"/>
  <c r="V14" i="2"/>
  <c r="U14" i="2"/>
  <c r="T14" i="2"/>
  <c r="S14" i="2"/>
  <c r="R14" i="2"/>
  <c r="Q14" i="2"/>
  <c r="P14" i="2"/>
  <c r="O14" i="2"/>
  <c r="N14" i="2"/>
  <c r="M14" i="2"/>
  <c r="L14" i="2"/>
  <c r="K14" i="2"/>
  <c r="J14" i="2"/>
  <c r="I14" i="2"/>
  <c r="H14" i="2"/>
  <c r="G14" i="2"/>
  <c r="F14" i="2"/>
  <c r="AT13" i="2"/>
  <c r="AS13" i="2"/>
  <c r="AR13" i="2"/>
  <c r="AQ13" i="2"/>
  <c r="AP13" i="2"/>
  <c r="AO13" i="2"/>
  <c r="AT12" i="2"/>
  <c r="AS12" i="2"/>
  <c r="AR12" i="2"/>
  <c r="AQ12" i="2"/>
  <c r="AP12" i="2"/>
  <c r="AO12" i="2"/>
  <c r="AN12" i="2"/>
  <c r="AT11" i="2"/>
  <c r="AS11" i="2"/>
  <c r="AR11" i="2"/>
  <c r="AQ11" i="2"/>
  <c r="AP11" i="2"/>
  <c r="AO11" i="2"/>
  <c r="AN11" i="2"/>
  <c r="AT10" i="2"/>
  <c r="AS10" i="2"/>
  <c r="AR10" i="2"/>
  <c r="AQ10" i="2"/>
  <c r="AP10" i="2"/>
  <c r="AO10" i="2"/>
  <c r="AN10" i="2"/>
  <c r="AN44" i="2" s="1"/>
  <c r="AJ8" i="2"/>
  <c r="AI8" i="2"/>
  <c r="AH8" i="2"/>
  <c r="AG8" i="2"/>
  <c r="AF8" i="2"/>
  <c r="AE8" i="2"/>
  <c r="AD8" i="2"/>
  <c r="AC8" i="2"/>
  <c r="AB8" i="2"/>
  <c r="AA8" i="2"/>
  <c r="Z8" i="2"/>
  <c r="Y8" i="2"/>
  <c r="X8" i="2"/>
  <c r="W8" i="2"/>
  <c r="V8" i="2"/>
  <c r="AR8" i="2" s="1"/>
  <c r="U8" i="2"/>
  <c r="T8" i="2"/>
  <c r="S8" i="2"/>
  <c r="R8" i="2"/>
  <c r="Q8" i="2"/>
  <c r="P8" i="2"/>
  <c r="O8" i="2"/>
  <c r="N8" i="2"/>
  <c r="M8" i="2"/>
  <c r="L8" i="2"/>
  <c r="K8" i="2"/>
  <c r="J8" i="2"/>
  <c r="I8" i="2"/>
  <c r="H8" i="2"/>
  <c r="G8" i="2"/>
  <c r="F8" i="2"/>
  <c r="AT7" i="2"/>
  <c r="AS7" i="2"/>
  <c r="AR7" i="2"/>
  <c r="AQ7" i="2"/>
  <c r="AP7" i="2"/>
  <c r="AO7" i="2"/>
  <c r="AN7" i="2"/>
  <c r="AN28" i="2" s="1"/>
  <c r="AN34" i="2" s="1"/>
  <c r="AN106" i="2" s="1"/>
  <c r="AT6" i="2"/>
  <c r="AT8" i="2" s="1"/>
  <c r="AS6" i="2"/>
  <c r="AS8" i="2" s="1"/>
  <c r="AR6" i="2"/>
  <c r="AQ6" i="2"/>
  <c r="AQ8" i="2" s="1"/>
  <c r="AP6" i="2"/>
  <c r="AP8" i="2" s="1"/>
  <c r="AO6" i="2"/>
  <c r="AO8" i="2" s="1"/>
  <c r="AN6" i="2"/>
  <c r="AN8" i="2" s="1"/>
  <c r="AT71" i="4" l="1"/>
  <c r="AT73" i="4"/>
  <c r="AJ70" i="4"/>
  <c r="AJ62" i="4"/>
  <c r="AJ64" i="4" s="1"/>
  <c r="AI70" i="4"/>
  <c r="AI73" i="4" s="1"/>
  <c r="AI62" i="4"/>
  <c r="AI64" i="4" s="1"/>
  <c r="AH70" i="4"/>
  <c r="AH73" i="4" s="1"/>
  <c r="AH62" i="4"/>
  <c r="AH64" i="4" s="1"/>
  <c r="AG70" i="4"/>
  <c r="AG73" i="4" s="1"/>
  <c r="AG62" i="4"/>
  <c r="AG64" i="4" s="1"/>
  <c r="AF70" i="4"/>
  <c r="AF73" i="4" s="1"/>
  <c r="AF62" i="4"/>
  <c r="AE62" i="4"/>
  <c r="AE70" i="4"/>
  <c r="AE73" i="4" s="1"/>
  <c r="AD62" i="4"/>
  <c r="AD70" i="4"/>
  <c r="AD73" i="4" s="1"/>
  <c r="AC62" i="4"/>
  <c r="AC70" i="4"/>
  <c r="AC73" i="4" s="1"/>
  <c r="AB70" i="4"/>
  <c r="AB73" i="4" s="1"/>
  <c r="AB62" i="4"/>
  <c r="AA70" i="4"/>
  <c r="AA73" i="4" s="1"/>
  <c r="AA62" i="4"/>
  <c r="Z70" i="4"/>
  <c r="Z73" i="4" s="1"/>
  <c r="Z62" i="4"/>
  <c r="Y70" i="4"/>
  <c r="Y73" i="4" s="1"/>
  <c r="Y62" i="4"/>
  <c r="X70" i="4"/>
  <c r="X73" i="4" s="1"/>
  <c r="X62" i="4"/>
  <c r="W70" i="4"/>
  <c r="W73" i="4" s="1"/>
  <c r="W62" i="4"/>
  <c r="V70" i="4"/>
  <c r="V73" i="4" s="1"/>
  <c r="V62" i="4"/>
  <c r="U70" i="4"/>
  <c r="U73" i="4" s="1"/>
  <c r="U62" i="4"/>
  <c r="T70" i="4"/>
  <c r="T73" i="4" s="1"/>
  <c r="T62" i="4"/>
  <c r="S62" i="4"/>
  <c r="S70" i="4"/>
  <c r="S73" i="4" s="1"/>
  <c r="R62" i="4"/>
  <c r="R70" i="4"/>
  <c r="R73" i="4" s="1"/>
  <c r="Q62" i="4"/>
  <c r="Q70" i="4"/>
  <c r="Q73" i="4" s="1"/>
  <c r="P70" i="4"/>
  <c r="P62" i="4"/>
  <c r="O70" i="4"/>
  <c r="O62" i="4"/>
  <c r="N70" i="4"/>
  <c r="N62" i="4"/>
  <c r="N64" i="4" s="1"/>
  <c r="O63" i="4" s="1"/>
  <c r="R120" i="2"/>
  <c r="R121" i="2"/>
  <c r="Q120" i="2"/>
  <c r="Q121" i="2"/>
  <c r="M120" i="2"/>
  <c r="M121" i="2"/>
  <c r="V107" i="2"/>
  <c r="AR105" i="2"/>
  <c r="V118" i="2"/>
  <c r="AR118" i="2" s="1"/>
  <c r="AR98" i="2"/>
  <c r="AF98" i="2"/>
  <c r="AF118" i="2" s="1"/>
  <c r="AT118" i="2" s="1"/>
  <c r="AT95" i="2"/>
  <c r="AT98" i="2" s="1"/>
  <c r="AD93" i="2"/>
  <c r="AD116" i="2" s="1"/>
  <c r="AT116" i="2" s="1"/>
  <c r="AT91" i="2"/>
  <c r="AT93" i="2" s="1"/>
  <c r="AS91" i="2"/>
  <c r="AS93" i="2" s="1"/>
  <c r="Z93" i="2"/>
  <c r="Z116" i="2" s="1"/>
  <c r="AS116" i="2" s="1"/>
  <c r="V93" i="2"/>
  <c r="AR91" i="2"/>
  <c r="AQ91" i="2"/>
  <c r="AQ93" i="2" s="1"/>
  <c r="S93" i="2"/>
  <c r="S116" i="2" s="1"/>
  <c r="AQ116" i="2" s="1"/>
  <c r="O93" i="2"/>
  <c r="O116" i="2" s="1"/>
  <c r="AP116" i="2" s="1"/>
  <c r="AP91" i="2"/>
  <c r="AP93" i="2" s="1"/>
  <c r="K93" i="2"/>
  <c r="K116" i="2" s="1"/>
  <c r="AO116" i="2" s="1"/>
  <c r="AO91" i="2"/>
  <c r="AO93" i="2" s="1"/>
  <c r="I93" i="2"/>
  <c r="AN91" i="2"/>
  <c r="AN93" i="2" s="1"/>
  <c r="AT72" i="2"/>
  <c r="AD82" i="2"/>
  <c r="AT82" i="2" s="1"/>
  <c r="AS72" i="2"/>
  <c r="Z82" i="2"/>
  <c r="AS82" i="2" s="1"/>
  <c r="AR72" i="2"/>
  <c r="V82" i="2"/>
  <c r="AR82" i="2" s="1"/>
  <c r="S82" i="2"/>
  <c r="AQ82" i="2" s="1"/>
  <c r="AQ72" i="2"/>
  <c r="AP72" i="2"/>
  <c r="O82" i="2"/>
  <c r="AP82" i="2" s="1"/>
  <c r="AO72" i="2"/>
  <c r="J82" i="2"/>
  <c r="AO82" i="2" s="1"/>
  <c r="AT71" i="2"/>
  <c r="AT79" i="2" s="1"/>
  <c r="AD79" i="2"/>
  <c r="AS71" i="2"/>
  <c r="AS79" i="2" s="1"/>
  <c r="Z79" i="2"/>
  <c r="AR71" i="2"/>
  <c r="V79" i="2"/>
  <c r="AR79" i="2" s="1"/>
  <c r="AQ71" i="2"/>
  <c r="AQ79" i="2" s="1"/>
  <c r="S79" i="2"/>
  <c r="AP71" i="2"/>
  <c r="AP79" i="2" s="1"/>
  <c r="O79" i="2"/>
  <c r="AO71" i="2"/>
  <c r="AO79" i="2" s="1"/>
  <c r="J79" i="2"/>
  <c r="AT59" i="2"/>
  <c r="AT65" i="2" s="1"/>
  <c r="AT111" i="2" s="1"/>
  <c r="AD65" i="2"/>
  <c r="AD111" i="2" s="1"/>
  <c r="AS59" i="2"/>
  <c r="AS65" i="2" s="1"/>
  <c r="AS111" i="2" s="1"/>
  <c r="Z65" i="2"/>
  <c r="Z111" i="2" s="1"/>
  <c r="V65" i="2"/>
  <c r="AR59" i="2"/>
  <c r="S65" i="2"/>
  <c r="S111" i="2" s="1"/>
  <c r="AQ59" i="2"/>
  <c r="AQ65" i="2" s="1"/>
  <c r="AQ111" i="2" s="1"/>
  <c r="N65" i="2"/>
  <c r="AP59" i="2"/>
  <c r="AP65" i="2" s="1"/>
  <c r="AP111" i="2" s="1"/>
  <c r="J65" i="2"/>
  <c r="J111" i="2" s="1"/>
  <c r="AO59" i="2"/>
  <c r="AO65" i="2" s="1"/>
  <c r="AO111" i="2" s="1"/>
  <c r="G129" i="2"/>
  <c r="AN52" i="2"/>
  <c r="AT51" i="2"/>
  <c r="AT57" i="2" s="1"/>
  <c r="AT110" i="2" s="1"/>
  <c r="AD57" i="2"/>
  <c r="AD110" i="2" s="1"/>
  <c r="AD113" i="2" s="1"/>
  <c r="AD114" i="2" s="1"/>
  <c r="AD117" i="2" s="1"/>
  <c r="AD119" i="2" s="1"/>
  <c r="AS51" i="2"/>
  <c r="AS57" i="2" s="1"/>
  <c r="AS110" i="2" s="1"/>
  <c r="AS113" i="2" s="1"/>
  <c r="Z57" i="2"/>
  <c r="Z110" i="2" s="1"/>
  <c r="Z113" i="2" s="1"/>
  <c r="Z114" i="2" s="1"/>
  <c r="Z117" i="2" s="1"/>
  <c r="Z119" i="2" s="1"/>
  <c r="AR51" i="2"/>
  <c r="V57" i="2"/>
  <c r="S57" i="2"/>
  <c r="S110" i="2" s="1"/>
  <c r="S113" i="2" s="1"/>
  <c r="S114" i="2" s="1"/>
  <c r="S117" i="2" s="1"/>
  <c r="S119" i="2" s="1"/>
  <c r="AQ51" i="2"/>
  <c r="AQ57" i="2" s="1"/>
  <c r="AQ110" i="2" s="1"/>
  <c r="AQ113" i="2" s="1"/>
  <c r="N57" i="2"/>
  <c r="AP51" i="2"/>
  <c r="AP57" i="2" s="1"/>
  <c r="AP110" i="2" s="1"/>
  <c r="AP113" i="2" s="1"/>
  <c r="J57" i="2"/>
  <c r="J110" i="2" s="1"/>
  <c r="J113" i="2" s="1"/>
  <c r="J114" i="2" s="1"/>
  <c r="J117" i="2" s="1"/>
  <c r="J119" i="2" s="1"/>
  <c r="AO51" i="2"/>
  <c r="AO57" i="2" s="1"/>
  <c r="AO110" i="2" s="1"/>
  <c r="AO113" i="2" s="1"/>
  <c r="AR49" i="2"/>
  <c r="V109" i="2"/>
  <c r="F42" i="2"/>
  <c r="AN37" i="2"/>
  <c r="AT36" i="2"/>
  <c r="AT42" i="2" s="1"/>
  <c r="AD42" i="2"/>
  <c r="AS36" i="2"/>
  <c r="AS42" i="2" s="1"/>
  <c r="Z42" i="2"/>
  <c r="V42" i="2"/>
  <c r="AR42" i="2" s="1"/>
  <c r="AR36" i="2"/>
  <c r="S42" i="2"/>
  <c r="AQ36" i="2"/>
  <c r="AQ42" i="2" s="1"/>
  <c r="AP36" i="2"/>
  <c r="AP42" i="2" s="1"/>
  <c r="N42" i="2"/>
  <c r="AO36" i="2"/>
  <c r="AO42" i="2" s="1"/>
  <c r="J42" i="2"/>
  <c r="AE21" i="2"/>
  <c r="AE22" i="2"/>
  <c r="R20" i="2"/>
  <c r="R22" i="2" s="1"/>
  <c r="Q21" i="2"/>
  <c r="Q22" i="2"/>
  <c r="N20" i="2"/>
  <c r="M21" i="2"/>
  <c r="M22" i="2"/>
  <c r="AB81" i="2"/>
  <c r="AB89" i="2" s="1"/>
  <c r="AB18" i="2"/>
  <c r="AB20" i="2" s="1"/>
  <c r="AA81" i="2"/>
  <c r="AA89" i="2" s="1"/>
  <c r="AA18" i="2"/>
  <c r="AA20" i="2" s="1"/>
  <c r="AS15" i="2"/>
  <c r="Z18" i="2"/>
  <c r="Z81" i="2"/>
  <c r="Y81" i="2"/>
  <c r="Y89" i="2" s="1"/>
  <c r="Y18" i="2"/>
  <c r="Y20" i="2" s="1"/>
  <c r="X81" i="2"/>
  <c r="X89" i="2" s="1"/>
  <c r="X18" i="2"/>
  <c r="X20" i="2" s="1"/>
  <c r="W18" i="2"/>
  <c r="W20" i="2" s="1"/>
  <c r="W81" i="2"/>
  <c r="W89" i="2" s="1"/>
  <c r="V81" i="2"/>
  <c r="V18" i="2"/>
  <c r="AR15" i="2"/>
  <c r="U81" i="2"/>
  <c r="U89" i="2" s="1"/>
  <c r="U18" i="2"/>
  <c r="U20" i="2" s="1"/>
  <c r="T18" i="2"/>
  <c r="T20" i="2" s="1"/>
  <c r="T81" i="2"/>
  <c r="T89" i="2" s="1"/>
  <c r="S81" i="2"/>
  <c r="S18" i="2"/>
  <c r="AQ15" i="2"/>
  <c r="P18" i="2"/>
  <c r="P20" i="2" s="1"/>
  <c r="P81" i="2"/>
  <c r="P89" i="2" s="1"/>
  <c r="O81" i="2"/>
  <c r="AP15" i="2"/>
  <c r="O18" i="2"/>
  <c r="L81" i="2"/>
  <c r="L89" i="2" s="1"/>
  <c r="L18" i="2"/>
  <c r="L20" i="2" s="1"/>
  <c r="K18" i="2"/>
  <c r="K20" i="2" s="1"/>
  <c r="K81" i="2"/>
  <c r="K89" i="2" s="1"/>
  <c r="AO15" i="2"/>
  <c r="J18" i="2"/>
  <c r="J81" i="2"/>
  <c r="I18" i="2"/>
  <c r="I20" i="2" s="1"/>
  <c r="I81" i="2"/>
  <c r="I89" i="2" s="1"/>
  <c r="H18" i="2"/>
  <c r="H20" i="2" s="1"/>
  <c r="H81" i="2"/>
  <c r="H89" i="2" s="1"/>
  <c r="G18" i="2"/>
  <c r="G20" i="2" s="1"/>
  <c r="G81" i="2"/>
  <c r="G89" i="2" s="1"/>
  <c r="F18" i="2"/>
  <c r="F20" i="2" s="1"/>
  <c r="F81" i="2"/>
  <c r="F89" i="2" s="1"/>
  <c r="AJ18" i="2"/>
  <c r="AJ20" i="2" s="1"/>
  <c r="AJ81" i="2"/>
  <c r="AJ89" i="2" s="1"/>
  <c r="AI18" i="2"/>
  <c r="AI20" i="2" s="1"/>
  <c r="AI81" i="2"/>
  <c r="AI89" i="2" s="1"/>
  <c r="AH18" i="2"/>
  <c r="AH20" i="2" s="1"/>
  <c r="AH81" i="2"/>
  <c r="AH89" i="2" s="1"/>
  <c r="AG18" i="2"/>
  <c r="AG20" i="2" s="1"/>
  <c r="AG81" i="2"/>
  <c r="AG89" i="2" s="1"/>
  <c r="AF18" i="2"/>
  <c r="AF20" i="2" s="1"/>
  <c r="AF81" i="2"/>
  <c r="AF89" i="2" s="1"/>
  <c r="AT15" i="2"/>
  <c r="AD18" i="2"/>
  <c r="AD81" i="2"/>
  <c r="AC18" i="2"/>
  <c r="AC20" i="2" s="1"/>
  <c r="AC81" i="2"/>
  <c r="AC89" i="2" s="1"/>
  <c r="AN49" i="2"/>
  <c r="AN109" i="2" s="1"/>
  <c r="AN71" i="2"/>
  <c r="AN15" i="2"/>
  <c r="AN36" i="2"/>
  <c r="AT107" i="2"/>
  <c r="AS107" i="2"/>
  <c r="AQ107" i="2"/>
  <c r="AP107" i="2"/>
  <c r="AO107" i="2"/>
  <c r="AN107" i="2"/>
  <c r="AJ114" i="2"/>
  <c r="AJ117" i="2" s="1"/>
  <c r="AJ119" i="2" s="1"/>
  <c r="AI114" i="2"/>
  <c r="AI117" i="2" s="1"/>
  <c r="AI119" i="2" s="1"/>
  <c r="AH114" i="2"/>
  <c r="AH117" i="2" s="1"/>
  <c r="AH119" i="2" s="1"/>
  <c r="AG114" i="2"/>
  <c r="AG117" i="2" s="1"/>
  <c r="AG119" i="2" s="1"/>
  <c r="AF114" i="2"/>
  <c r="AF117" i="2" s="1"/>
  <c r="AF119" i="2" s="1"/>
  <c r="AE114" i="2"/>
  <c r="AE117" i="2" s="1"/>
  <c r="AE119" i="2" s="1"/>
  <c r="AC114" i="2"/>
  <c r="AC117" i="2" s="1"/>
  <c r="AC119" i="2" s="1"/>
  <c r="AB114" i="2"/>
  <c r="AB117" i="2" s="1"/>
  <c r="AB119" i="2" s="1"/>
  <c r="AA114" i="2"/>
  <c r="AA117" i="2" s="1"/>
  <c r="AA119" i="2" s="1"/>
  <c r="Y114" i="2"/>
  <c r="Y117" i="2" s="1"/>
  <c r="Y119" i="2" s="1"/>
  <c r="X114" i="2"/>
  <c r="X117" i="2" s="1"/>
  <c r="X119" i="2" s="1"/>
  <c r="W114" i="2"/>
  <c r="W117" i="2" s="1"/>
  <c r="W119" i="2" s="1"/>
  <c r="U114" i="2"/>
  <c r="U117" i="2" s="1"/>
  <c r="U119" i="2" s="1"/>
  <c r="T114" i="2"/>
  <c r="T117" i="2" s="1"/>
  <c r="T119" i="2" s="1"/>
  <c r="P114" i="2"/>
  <c r="P117" i="2" s="1"/>
  <c r="P119" i="2" s="1"/>
  <c r="O114" i="2"/>
  <c r="O117" i="2" s="1"/>
  <c r="O119" i="2" s="1"/>
  <c r="L114" i="2"/>
  <c r="L117" i="2" s="1"/>
  <c r="L119" i="2" s="1"/>
  <c r="K114" i="2"/>
  <c r="K117" i="2" s="1"/>
  <c r="K119" i="2" s="1"/>
  <c r="I114" i="2"/>
  <c r="I117" i="2" s="1"/>
  <c r="I119" i="2" s="1"/>
  <c r="H114" i="2"/>
  <c r="H117" i="2" s="1"/>
  <c r="H119" i="2" s="1"/>
  <c r="G114" i="2"/>
  <c r="G117" i="2" s="1"/>
  <c r="G119" i="2" s="1"/>
  <c r="F114" i="2"/>
  <c r="F117" i="2" s="1"/>
  <c r="F119" i="2" s="1"/>
  <c r="AG43" i="3"/>
  <c r="AE43" i="3"/>
  <c r="AD43" i="3"/>
  <c r="AC43" i="3"/>
  <c r="AB43" i="3"/>
  <c r="AA43" i="3"/>
  <c r="Z43" i="3"/>
  <c r="Y43" i="3"/>
  <c r="X43" i="3"/>
  <c r="W43" i="3"/>
  <c r="V43" i="3"/>
  <c r="U43" i="3"/>
  <c r="T43" i="3"/>
  <c r="S43" i="3"/>
  <c r="R43" i="3"/>
  <c r="P43" i="3"/>
  <c r="O43" i="3"/>
  <c r="M43" i="3"/>
  <c r="L43" i="3"/>
  <c r="K43" i="3"/>
  <c r="I43" i="3"/>
  <c r="G43" i="3"/>
  <c r="F43" i="3"/>
  <c r="E43" i="3"/>
  <c r="D43" i="3"/>
  <c r="AF43" i="3"/>
  <c r="Q43" i="3"/>
  <c r="N43" i="3"/>
  <c r="J43" i="3"/>
  <c r="H43" i="3"/>
  <c r="C43" i="3"/>
  <c r="AJ71" i="4" l="1"/>
  <c r="AJ73" i="4"/>
  <c r="P71" i="4"/>
  <c r="P73" i="4"/>
  <c r="P74" i="4" s="1"/>
  <c r="O73" i="4"/>
  <c r="O74" i="4" s="1"/>
  <c r="O71" i="4"/>
  <c r="N71" i="4"/>
  <c r="N73" i="4"/>
  <c r="N74" i="4" s="1"/>
  <c r="AR107" i="2"/>
  <c r="AR93" i="2"/>
  <c r="V116" i="2"/>
  <c r="AR116" i="2" s="1"/>
  <c r="AR65" i="2"/>
  <c r="V111" i="2"/>
  <c r="AR111" i="2" s="1"/>
  <c r="AN57" i="2"/>
  <c r="AN110" i="2" s="1"/>
  <c r="AN113" i="2" s="1"/>
  <c r="AN114" i="2" s="1"/>
  <c r="AN117" i="2" s="1"/>
  <c r="AN119" i="2" s="1"/>
  <c r="AN72" i="2"/>
  <c r="AN129" i="2"/>
  <c r="AR57" i="2"/>
  <c r="V110" i="2"/>
  <c r="AR110" i="2" s="1"/>
  <c r="AR109" i="2"/>
  <c r="V113" i="2"/>
  <c r="N21" i="2"/>
  <c r="N22" i="2"/>
  <c r="AB21" i="2"/>
  <c r="AB22" i="2"/>
  <c r="AA21" i="2"/>
  <c r="AA22" i="2"/>
  <c r="AS18" i="2"/>
  <c r="AS20" i="2" s="1"/>
  <c r="Z20" i="2"/>
  <c r="AS81" i="2"/>
  <c r="AS89" i="2" s="1"/>
  <c r="Z89" i="2"/>
  <c r="Y21" i="2"/>
  <c r="Y22" i="2"/>
  <c r="X21" i="2"/>
  <c r="X22" i="2"/>
  <c r="W21" i="2"/>
  <c r="W22" i="2"/>
  <c r="AR81" i="2"/>
  <c r="V89" i="2"/>
  <c r="AR89" i="2" s="1"/>
  <c r="AR18" i="2"/>
  <c r="V20" i="2"/>
  <c r="U21" i="2"/>
  <c r="U22" i="2"/>
  <c r="T21" i="2"/>
  <c r="T22" i="2"/>
  <c r="AQ81" i="2"/>
  <c r="AQ89" i="2" s="1"/>
  <c r="S89" i="2"/>
  <c r="P21" i="2"/>
  <c r="P22" i="2"/>
  <c r="AP81" i="2"/>
  <c r="AP89" i="2" s="1"/>
  <c r="O89" i="2"/>
  <c r="L21" i="2"/>
  <c r="L22" i="2"/>
  <c r="K21" i="2"/>
  <c r="K22" i="2"/>
  <c r="AO18" i="2"/>
  <c r="AO20" i="2" s="1"/>
  <c r="J20" i="2"/>
  <c r="AO81" i="2"/>
  <c r="AO89" i="2" s="1"/>
  <c r="J89" i="2"/>
  <c r="I21" i="2"/>
  <c r="I22" i="2"/>
  <c r="H21" i="2"/>
  <c r="H22" i="2"/>
  <c r="G21" i="2"/>
  <c r="G22" i="2"/>
  <c r="F21" i="2"/>
  <c r="F22" i="2"/>
  <c r="AI21" i="2"/>
  <c r="AI22" i="2"/>
  <c r="AH21" i="2"/>
  <c r="AH22" i="2"/>
  <c r="AG21" i="2"/>
  <c r="AG22" i="2"/>
  <c r="AF21" i="2"/>
  <c r="AF22" i="2"/>
  <c r="AT18" i="2"/>
  <c r="AD20" i="2"/>
  <c r="AT81" i="2"/>
  <c r="AT89" i="2" s="1"/>
  <c r="AD89" i="2"/>
  <c r="AC21" i="2"/>
  <c r="AC22" i="2"/>
  <c r="AN18" i="2"/>
  <c r="AN20" i="2" s="1"/>
  <c r="AN81" i="2"/>
  <c r="AT108" i="2"/>
  <c r="AS114" i="2"/>
  <c r="AS117" i="2" s="1"/>
  <c r="AS119" i="2" s="1"/>
  <c r="AS108" i="2"/>
  <c r="AI121" i="2"/>
  <c r="AI120" i="2"/>
  <c r="AH121" i="2"/>
  <c r="AH120" i="2"/>
  <c r="AG121" i="2"/>
  <c r="AG120" i="2"/>
  <c r="AF121" i="2"/>
  <c r="AF120" i="2"/>
  <c r="AE121" i="2"/>
  <c r="AE120" i="2"/>
  <c r="AD121" i="2"/>
  <c r="AD120" i="2"/>
  <c r="AC121" i="2"/>
  <c r="AC120" i="2"/>
  <c r="AB121" i="2"/>
  <c r="AB120" i="2"/>
  <c r="AA121" i="2"/>
  <c r="AA120" i="2"/>
  <c r="Z121" i="2"/>
  <c r="Z120" i="2"/>
  <c r="Y121" i="2"/>
  <c r="Y120" i="2"/>
  <c r="X121" i="2"/>
  <c r="X120" i="2"/>
  <c r="W121" i="2"/>
  <c r="W120" i="2"/>
  <c r="U121" i="2"/>
  <c r="U120" i="2"/>
  <c r="T121" i="2"/>
  <c r="T120" i="2"/>
  <c r="S121" i="2"/>
  <c r="S120" i="2"/>
  <c r="P121" i="2"/>
  <c r="P120" i="2"/>
  <c r="O121" i="2"/>
  <c r="O120" i="2"/>
  <c r="L121" i="2"/>
  <c r="L120" i="2"/>
  <c r="K121" i="2"/>
  <c r="K120" i="2"/>
  <c r="J121" i="2"/>
  <c r="J120" i="2"/>
  <c r="I121" i="2"/>
  <c r="I120" i="2"/>
  <c r="H121" i="2"/>
  <c r="H120" i="2"/>
  <c r="G121" i="2"/>
  <c r="G120" i="2"/>
  <c r="F121" i="2"/>
  <c r="F120" i="2"/>
  <c r="AN42" i="2"/>
  <c r="AQ114" i="2"/>
  <c r="AQ117" i="2" s="1"/>
  <c r="AQ119" i="2" s="1"/>
  <c r="AP114" i="2"/>
  <c r="AP117" i="2" s="1"/>
  <c r="AP119" i="2" s="1"/>
  <c r="AO114" i="2"/>
  <c r="AO117" i="2" s="1"/>
  <c r="AO119" i="2" s="1"/>
  <c r="O64" i="4"/>
  <c r="P63" i="4" s="1"/>
  <c r="P64" i="4" s="1"/>
  <c r="Q63" i="4" s="1"/>
  <c r="Q64" i="4" s="1"/>
  <c r="R63" i="4" s="1"/>
  <c r="R64" i="4" s="1"/>
  <c r="S63" i="4" s="1"/>
  <c r="S64" i="4" s="1"/>
  <c r="T63" i="4" s="1"/>
  <c r="T64" i="4" s="1"/>
  <c r="U63" i="4" s="1"/>
  <c r="U64" i="4" s="1"/>
  <c r="V63" i="4" s="1"/>
  <c r="V64" i="4" s="1"/>
  <c r="W63" i="4" s="1"/>
  <c r="W64" i="4" s="1"/>
  <c r="X63" i="4" s="1"/>
  <c r="X64" i="4" s="1"/>
  <c r="Y63" i="4" s="1"/>
  <c r="Y64" i="4" s="1"/>
  <c r="Z63" i="4" s="1"/>
  <c r="Z64" i="4" s="1"/>
  <c r="AA63" i="4" s="1"/>
  <c r="AA64" i="4" s="1"/>
  <c r="AB63" i="4" s="1"/>
  <c r="AB64" i="4" s="1"/>
  <c r="AC63" i="4" s="1"/>
  <c r="AC64" i="4" s="1"/>
  <c r="AD63" i="4" s="1"/>
  <c r="AD64" i="4" s="1"/>
  <c r="AE63" i="4" s="1"/>
  <c r="AE64" i="4" s="1"/>
  <c r="AF63" i="4" s="1"/>
  <c r="AF64" i="4" s="1"/>
  <c r="AT113" i="2"/>
  <c r="AT114" i="2" s="1"/>
  <c r="AT117" i="2" s="1"/>
  <c r="AT119" i="2" s="1"/>
  <c r="S20" i="2"/>
  <c r="AQ18" i="2"/>
  <c r="AQ20" i="2" s="1"/>
  <c r="O20" i="2"/>
  <c r="AP18" i="2"/>
  <c r="AP20" i="2" s="1"/>
  <c r="AJ74" i="4" l="1"/>
  <c r="AJ76" i="4"/>
  <c r="AN79" i="2"/>
  <c r="AN82" i="2"/>
  <c r="AN89" i="2" s="1"/>
  <c r="AS21" i="2"/>
  <c r="AS22" i="2"/>
  <c r="Z21" i="2"/>
  <c r="Z22" i="2"/>
  <c r="AR20" i="2"/>
  <c r="AR21" i="2" s="1"/>
  <c r="V21" i="2"/>
  <c r="V22" i="2"/>
  <c r="AR22" i="2" s="1"/>
  <c r="AO21" i="2"/>
  <c r="AO22" i="2"/>
  <c r="J21" i="2"/>
  <c r="J22" i="2"/>
  <c r="AT20" i="2"/>
  <c r="AD21" i="2"/>
  <c r="AD22" i="2"/>
  <c r="AN21" i="2"/>
  <c r="AN22" i="2"/>
  <c r="AT120" i="2"/>
  <c r="AT121" i="2"/>
  <c r="AS120" i="2"/>
  <c r="AS121" i="2"/>
  <c r="AQ120" i="2"/>
  <c r="AQ121" i="2"/>
  <c r="AP120" i="2"/>
  <c r="AP121" i="2"/>
  <c r="AO120" i="2"/>
  <c r="AO121" i="2"/>
  <c r="S22" i="2"/>
  <c r="S21" i="2"/>
  <c r="AQ22" i="2"/>
  <c r="AQ21" i="2"/>
  <c r="O22" i="2"/>
  <c r="O21" i="2"/>
  <c r="AP22" i="2"/>
  <c r="AP21" i="2"/>
  <c r="AN121" i="2"/>
  <c r="AN120" i="2"/>
  <c r="AR113" i="2"/>
  <c r="V114" i="2"/>
  <c r="AT21" i="2" l="1"/>
  <c r="AT22" i="2"/>
  <c r="V117" i="2"/>
  <c r="AR114" i="2"/>
  <c r="AR117" i="2" l="1"/>
  <c r="V119" i="2"/>
  <c r="AR119" i="2" l="1"/>
  <c r="V120" i="2"/>
  <c r="AR120" i="2" s="1"/>
  <c r="V121" i="2"/>
  <c r="AR121" i="2" s="1"/>
</calcChain>
</file>

<file path=xl/sharedStrings.xml><?xml version="1.0" encoding="utf-8"?>
<sst xmlns="http://schemas.openxmlformats.org/spreadsheetml/2006/main" count="401" uniqueCount="218">
  <si>
    <t>Updated</t>
  </si>
  <si>
    <t>10.22.26</t>
  </si>
  <si>
    <t>Consolidated selected statements of operations (GAAP)</t>
  </si>
  <si>
    <t>(in millions)</t>
  </si>
  <si>
    <t>Year ended</t>
  </si>
  <si>
    <t>(Unaudited)</t>
  </si>
  <si>
    <t>(Audited)</t>
  </si>
  <si>
    <t>Revenue</t>
  </si>
  <si>
    <t>Cost of revenue</t>
  </si>
  <si>
    <t>Gross profit</t>
  </si>
  <si>
    <t>Operating expenses</t>
  </si>
  <si>
    <t>Research and development</t>
  </si>
  <si>
    <t>Sales and marketing</t>
  </si>
  <si>
    <t>General and administrative</t>
  </si>
  <si>
    <r>
      <rPr>
        <sz val="11"/>
        <color rgb="FF000000"/>
        <rFont val="Times New Roman"/>
        <family val="1"/>
      </rPr>
      <t xml:space="preserve">Net (gain) loss on real estate assets </t>
    </r>
    <r>
      <rPr>
        <vertAlign val="superscript"/>
        <sz val="11"/>
        <color rgb="FF000000"/>
        <rFont val="Times New Roman"/>
        <family val="1"/>
      </rPr>
      <t>(1)</t>
    </r>
  </si>
  <si>
    <t>Total operating expenses</t>
  </si>
  <si>
    <t>Income (loss) from operations</t>
  </si>
  <si>
    <t>Interest (expense) income, net</t>
  </si>
  <si>
    <t>Other income (expense), net</t>
  </si>
  <si>
    <t>Income (loss) before income taxes</t>
  </si>
  <si>
    <t>(Provision for) benefit from income taxes</t>
  </si>
  <si>
    <t xml:space="preserve">Net income (loss) </t>
  </si>
  <si>
    <t>Basic net income per share</t>
  </si>
  <si>
    <t>Diluted net income per share</t>
  </si>
  <si>
    <t>Weighted-average shares used in computing net income per share attributable to common stockholders, basic</t>
  </si>
  <si>
    <t>Weighted-average shares used in computing net income per share attributable to common stockholders, diluted</t>
  </si>
  <si>
    <t>GAAP to Non-GAAP reconciliation</t>
  </si>
  <si>
    <t>Cost of revenue - GAAP</t>
  </si>
  <si>
    <t>Stock-based compensation</t>
  </si>
  <si>
    <t>Employer payroll taxes related to the release of two-tier RSUs</t>
  </si>
  <si>
    <t>Acquisition-related and other expenses</t>
  </si>
  <si>
    <t>Intangible amortization</t>
  </si>
  <si>
    <t>Workforce reduction expense</t>
  </si>
  <si>
    <t>Cost of revenue - Non-GAAP</t>
  </si>
  <si>
    <t>Gross profit - GAAP</t>
  </si>
  <si>
    <t>Gross profit - Non-GAAP</t>
  </si>
  <si>
    <t>Research and development - GAAP</t>
  </si>
  <si>
    <t>Research and development - Non-GAAP</t>
  </si>
  <si>
    <t>Sales and marketing - GAAP</t>
  </si>
  <si>
    <t>Sales and marketing - Non-GAAP</t>
  </si>
  <si>
    <t>General and administrative - GAAP</t>
  </si>
  <si>
    <t>Donation of common stock to the Dropbox Foundation</t>
  </si>
  <si>
    <t>General and administrative - Non-GAAP</t>
  </si>
  <si>
    <t>Net (gain) loss on real estate assets - GAAP</t>
  </si>
  <si>
    <t>Net (gain) loss on real estate assets - Non-GAAP</t>
  </si>
  <si>
    <t>Total operating expenses - GAAP</t>
  </si>
  <si>
    <t>Net (gain) loss on real estate assets</t>
  </si>
  <si>
    <t>Total operating expenses - Non-GAAP</t>
  </si>
  <si>
    <t>Income (loss) from operations - GAAP</t>
  </si>
  <si>
    <t>Income from operations - Non-GAAP</t>
  </si>
  <si>
    <t>Other income (expense), net - GAAP</t>
  </si>
  <si>
    <t xml:space="preserve">Net (gains) losses on equity investments </t>
  </si>
  <si>
    <t>Other income (expense), net - Non-GAAP</t>
  </si>
  <si>
    <t xml:space="preserve">(Provision for) benefit from income taxes - GAAP </t>
  </si>
  <si>
    <t>Income tax effects of non-GAAP adjustments</t>
  </si>
  <si>
    <t>Income tax benefit from the release of a valuation allowance on deferred tax assets</t>
  </si>
  <si>
    <t>Provision for income taxes - Non-GAAP</t>
  </si>
  <si>
    <t>Consolidated selected statements of operations (Non-GAAP)</t>
  </si>
  <si>
    <t>Income from operations</t>
  </si>
  <si>
    <t>Income before income taxes</t>
  </si>
  <si>
    <t>Provision for income taxes</t>
  </si>
  <si>
    <t>Net income</t>
  </si>
  <si>
    <t>Non-GAAP adjustments included above</t>
  </si>
  <si>
    <t>Other adjustments</t>
  </si>
  <si>
    <t>Release of non-income based tax reserve (G&amp;A)</t>
  </si>
  <si>
    <t>Net (gain) loss on equity investments</t>
  </si>
  <si>
    <t>Other (income) expense, net</t>
  </si>
  <si>
    <r>
      <rPr>
        <vertAlign val="superscript"/>
        <sz val="11"/>
        <color rgb="FF000000"/>
        <rFont val="Times New Roman"/>
        <family val="1"/>
      </rPr>
      <t>(1)</t>
    </r>
    <r>
      <rPr>
        <sz val="11"/>
        <color rgb="FF000000"/>
        <rFont val="Times New Roman"/>
        <family val="1"/>
      </rPr>
      <t xml:space="preserve"> For the year ended December 31, 2021, a $13.6 million gain related to the partial termination of the Company's lease for its San Francisco, California corporate headquarters was reclassified from other (loss) income, net to net (gain) loss on real estate assets to conform with presentation in 2023.</t>
    </r>
  </si>
  <si>
    <t>Dropbox, Inc.</t>
  </si>
  <si>
    <t>Consolidated balance sheets (GAAP)</t>
  </si>
  <si>
    <t>As of</t>
  </si>
  <si>
    <t>Assets</t>
  </si>
  <si>
    <t>Current Assets:</t>
  </si>
  <si>
    <t>Cash and cash equivalents</t>
  </si>
  <si>
    <t>Short-term investments</t>
  </si>
  <si>
    <t>Trade and other receivables, net</t>
  </si>
  <si>
    <t>Prepaid expenses and other current assets</t>
  </si>
  <si>
    <t>Total current assets</t>
  </si>
  <si>
    <t>Property and equipment, net</t>
  </si>
  <si>
    <t>Operating lease right-of-use asset</t>
  </si>
  <si>
    <t>Intangible assets, net</t>
  </si>
  <si>
    <t>Goodwill</t>
  </si>
  <si>
    <r>
      <rPr>
        <sz val="11"/>
        <color rgb="FF000000"/>
        <rFont val="Times New Roman"/>
        <family val="1"/>
      </rPr>
      <t xml:space="preserve">Deferred tax assets </t>
    </r>
    <r>
      <rPr>
        <vertAlign val="superscript"/>
        <sz val="11"/>
        <color rgb="FF000000"/>
        <rFont val="Times New Roman"/>
        <family val="1"/>
      </rPr>
      <t>(1)</t>
    </r>
  </si>
  <si>
    <t>Other assets</t>
  </si>
  <si>
    <t>Total assets</t>
  </si>
  <si>
    <t>Liabilities and stockholders' (deficit) equity</t>
  </si>
  <si>
    <t>Current liabilities:</t>
  </si>
  <si>
    <t>Accounts payable</t>
  </si>
  <si>
    <t>Accrued and other current liabilities</t>
  </si>
  <si>
    <t>Accrued compensation and benefits</t>
  </si>
  <si>
    <t>Operating lease liability</t>
  </si>
  <si>
    <t>Finance lease obligation</t>
  </si>
  <si>
    <r>
      <rPr>
        <sz val="11"/>
        <color rgb="FF000000"/>
        <rFont val="Times New Roman"/>
        <family val="1"/>
      </rPr>
      <t>Convertible senior notes, net, current</t>
    </r>
    <r>
      <rPr>
        <vertAlign val="superscript"/>
        <sz val="11"/>
        <color rgb="FF000000"/>
        <rFont val="Times New Roman"/>
        <family val="1"/>
      </rPr>
      <t>(3)</t>
    </r>
  </si>
  <si>
    <r>
      <rPr>
        <sz val="11"/>
        <color rgb="FF000000"/>
        <rFont val="Times New Roman"/>
        <family val="1"/>
      </rPr>
      <t xml:space="preserve">Term loan, net, current </t>
    </r>
    <r>
      <rPr>
        <vertAlign val="superscript"/>
        <sz val="11"/>
        <color rgb="FF000000"/>
        <rFont val="Times New Roman"/>
        <family val="1"/>
      </rPr>
      <t>(2)</t>
    </r>
  </si>
  <si>
    <t>Deferred revenue</t>
  </si>
  <si>
    <t>Total current liabilities</t>
  </si>
  <si>
    <t>Operating lease liability, non-current</t>
  </si>
  <si>
    <t>Finance lease obligation, non-current</t>
  </si>
  <si>
    <r>
      <rPr>
        <sz val="11"/>
        <color rgb="FF000000"/>
        <rFont val="Times New Roman"/>
        <family val="1"/>
      </rPr>
      <t>Convertible senior notes, net, non-current</t>
    </r>
    <r>
      <rPr>
        <vertAlign val="superscript"/>
        <sz val="11"/>
        <color rgb="FF000000"/>
        <rFont val="Times New Roman"/>
        <family val="1"/>
      </rPr>
      <t>(3)</t>
    </r>
  </si>
  <si>
    <r>
      <rPr>
        <sz val="11"/>
        <color rgb="FF000000"/>
        <rFont val="Times New Roman"/>
        <family val="1"/>
      </rPr>
      <t xml:space="preserve">Term loan, net, non-current </t>
    </r>
    <r>
      <rPr>
        <vertAlign val="superscript"/>
        <sz val="11"/>
        <color rgb="FF000000"/>
        <rFont val="Times New Roman"/>
        <family val="1"/>
      </rPr>
      <t>(2)</t>
    </r>
  </si>
  <si>
    <t xml:space="preserve">Other non-current liabilities </t>
  </si>
  <si>
    <t>Total liabilities</t>
  </si>
  <si>
    <t>Stockholders' (deficit) equity:</t>
  </si>
  <si>
    <t>Additional paid-in-capital</t>
  </si>
  <si>
    <t>Accumulated deficit</t>
  </si>
  <si>
    <t>Accumulated other comprehensive income (loss)</t>
  </si>
  <si>
    <t>Total stockholders' (deficit) equity</t>
  </si>
  <si>
    <t>Total liabilities and stockholders' (deficit) equity</t>
  </si>
  <si>
    <r>
      <rPr>
        <vertAlign val="superscript"/>
        <sz val="11"/>
        <color rgb="FF000000"/>
        <rFont val="Times New Roman"/>
        <family val="1"/>
      </rPr>
      <t>(1)</t>
    </r>
    <r>
      <rPr>
        <sz val="11"/>
        <color rgb="FF000000"/>
        <rFont val="Times New Roman"/>
        <family val="1"/>
      </rPr>
      <t xml:space="preserve"> In periods prior to the fourth quarter of 2022, Deferred tax assets are included in 'Other assets'.</t>
    </r>
  </si>
  <si>
    <r>
      <rPr>
        <vertAlign val="superscript"/>
        <sz val="11"/>
        <color rgb="FF000000"/>
        <rFont val="Times New Roman"/>
        <family val="1"/>
      </rPr>
      <t>(2)</t>
    </r>
    <r>
      <rPr>
        <sz val="11"/>
        <color rgb="FF000000"/>
        <rFont val="Times New Roman"/>
        <family val="1"/>
      </rPr>
      <t xml:space="preserve"> During the fourth quarter of 2024, the Company entered into a secured five-year term loan facility in an aggregate principal amount of up to $2.0 billion. In the third quarter of 2025, the Company entered into an amendment to add $0.7 billion, for a total secured term loan facility of $2.7 billion. During the first quarter of 2026, the Company settled the 2026 Notes using $0.7 billion in proceeds drawn. As of March 31, 2026,  the Company was fully drawn on the $2.7 billion facility.</t>
    </r>
  </si>
  <si>
    <r>
      <rPr>
        <vertAlign val="superscript"/>
        <sz val="11"/>
        <color rgb="FF000000"/>
        <rFont val="Times New Roman"/>
        <family val="1"/>
      </rPr>
      <t>(3)</t>
    </r>
    <r>
      <rPr>
        <sz val="11"/>
        <color rgb="FF000000"/>
        <rFont val="Times New Roman"/>
        <family val="1"/>
      </rPr>
      <t xml:space="preserve"> During the first quarter of 2021, the Company issued 2026 Notes and 2028 Notes. In March 2026, the 2026 Notes matured and were fully settled.</t>
    </r>
  </si>
  <si>
    <t>Condensed consolidated statements of cash flow (GAAP)</t>
  </si>
  <si>
    <t>Cash flow from operating activities</t>
  </si>
  <si>
    <t>Net income (loss)</t>
  </si>
  <si>
    <t>Adjustments to reconcile net income (loss) to net cash provided by operating activities:</t>
  </si>
  <si>
    <t>Depreciation and amortization</t>
  </si>
  <si>
    <r>
      <rPr>
        <sz val="11"/>
        <color rgb="FF000000"/>
        <rFont val="Times New Roman"/>
        <family val="1"/>
      </rPr>
      <t xml:space="preserve">Amortization of debt issuance costs </t>
    </r>
    <r>
      <rPr>
        <vertAlign val="superscript"/>
        <sz val="11"/>
        <color rgb="FF000000"/>
        <rFont val="Times New Roman"/>
        <family val="1"/>
      </rPr>
      <t>(4)</t>
    </r>
  </si>
  <si>
    <t>Amortization of deferred commissions</t>
  </si>
  <si>
    <t>Donation of common stock to charitable foundation</t>
  </si>
  <si>
    <r>
      <rPr>
        <sz val="11"/>
        <color rgb="FF000000"/>
        <rFont val="Times New Roman"/>
        <family val="1"/>
      </rPr>
      <t xml:space="preserve">Non-cash operating lease expense </t>
    </r>
    <r>
      <rPr>
        <vertAlign val="superscript"/>
        <sz val="11"/>
        <color rgb="FF000000"/>
        <rFont val="Times New Roman"/>
        <family val="1"/>
      </rPr>
      <t>(6)</t>
    </r>
  </si>
  <si>
    <r>
      <rPr>
        <sz val="11"/>
        <color rgb="FF000000"/>
        <rFont val="Times New Roman"/>
        <family val="1"/>
      </rPr>
      <t xml:space="preserve">Deferred Taxes </t>
    </r>
    <r>
      <rPr>
        <vertAlign val="superscript"/>
        <sz val="11"/>
        <color rgb="FF000000"/>
        <rFont val="Times New Roman"/>
        <family val="1"/>
      </rPr>
      <t>(6)</t>
    </r>
  </si>
  <si>
    <t>Other</t>
  </si>
  <si>
    <t>Changes in operating assets and liabilities:</t>
  </si>
  <si>
    <t>Other non-current liabilities</t>
  </si>
  <si>
    <r>
      <rPr>
        <sz val="11"/>
        <color rgb="FF000000"/>
        <rFont val="Times New Roman"/>
        <family val="1"/>
      </rPr>
      <t xml:space="preserve">Operating lease liabilities </t>
    </r>
    <r>
      <rPr>
        <vertAlign val="superscript"/>
        <sz val="11"/>
        <color rgb="FF000000"/>
        <rFont val="Times New Roman"/>
        <family val="1"/>
      </rPr>
      <t>(7)</t>
    </r>
  </si>
  <si>
    <t>Tenant improvement allowance reimbursement</t>
  </si>
  <si>
    <t>Cash paid for lease termination</t>
  </si>
  <si>
    <t>Net cash provided by operating activities</t>
  </si>
  <si>
    <t>Cash flow from investing activities</t>
  </si>
  <si>
    <t>Capital expenditures</t>
  </si>
  <si>
    <t>Business combinations, net of cash acquired</t>
  </si>
  <si>
    <r>
      <rPr>
        <sz val="11"/>
        <color rgb="FF000000"/>
        <rFont val="Times New Roman"/>
        <family val="1"/>
      </rPr>
      <t>Purchases of intangible assets</t>
    </r>
    <r>
      <rPr>
        <vertAlign val="superscript"/>
        <sz val="11"/>
        <color rgb="FF000000"/>
        <rFont val="Times New Roman"/>
        <family val="1"/>
      </rPr>
      <t>(3)</t>
    </r>
  </si>
  <si>
    <t>Purchases of short-term investments</t>
  </si>
  <si>
    <t>Proceeds from sales of short-term investments</t>
  </si>
  <si>
    <t>Proceeds from maturities of short-term investments</t>
  </si>
  <si>
    <t>Proceeds from sales of equity investments</t>
  </si>
  <si>
    <r>
      <rPr>
        <sz val="11"/>
        <color rgb="FF000000"/>
        <rFont val="Times New Roman"/>
        <family val="1"/>
      </rPr>
      <t>Cash receipts from equipment rebates</t>
    </r>
    <r>
      <rPr>
        <vertAlign val="superscript"/>
        <sz val="11"/>
        <color rgb="FF000000"/>
        <rFont val="Times New Roman"/>
        <family val="1"/>
      </rPr>
      <t>(10)</t>
    </r>
  </si>
  <si>
    <t>Net cash provided by (used in) investing activities</t>
  </si>
  <si>
    <t>Cash flow from financing activities</t>
  </si>
  <si>
    <t>Proceeds from initial public offering and private placement, net of underwriters' discounts and commissions</t>
  </si>
  <si>
    <t>Proceeds from issuance of convertible senior notes</t>
  </si>
  <si>
    <t>Purchase of convertible note hedge in connection with issuance of convertible senior notes</t>
  </si>
  <si>
    <t>Proceeds from sale of warrants in connection with issuance of convertible senior notes</t>
  </si>
  <si>
    <t>Payments of deferred offering costs</t>
  </si>
  <si>
    <r>
      <rPr>
        <sz val="11"/>
        <color rgb="FF000000"/>
        <rFont val="Times New Roman"/>
        <family val="1"/>
      </rPr>
      <t>Proceeds from issuance of term loan</t>
    </r>
    <r>
      <rPr>
        <vertAlign val="superscript"/>
        <sz val="11"/>
        <color rgb="FF000000"/>
        <rFont val="Times New Roman"/>
        <family val="1"/>
      </rPr>
      <t>(8)</t>
    </r>
  </si>
  <si>
    <t>Payments of debt issuance costs and loan commitment fees</t>
  </si>
  <si>
    <t>Principal payments against term loan facility</t>
  </si>
  <si>
    <r>
      <rPr>
        <sz val="11"/>
        <color rgb="FF000000"/>
        <rFont val="Times New Roman"/>
        <family val="1"/>
      </rPr>
      <t>Repayment of convertible senior notes</t>
    </r>
    <r>
      <rPr>
        <vertAlign val="superscript"/>
        <sz val="11"/>
        <color rgb="FF000000"/>
        <rFont val="Times New Roman"/>
        <family val="1"/>
      </rPr>
      <t>(11)</t>
    </r>
  </si>
  <si>
    <t>Payments for taxes related to net share settlement of restricted stock units and awards</t>
  </si>
  <si>
    <t>Proceeds from issuance of common stock, net of taxes withheld</t>
  </si>
  <si>
    <t>Principal payments on finance lease obligations</t>
  </si>
  <si>
    <t>Principal payments against note payable</t>
  </si>
  <si>
    <t>Common stock repurchases</t>
  </si>
  <si>
    <t>Fees paid for revolving credit facility</t>
  </si>
  <si>
    <t>Payment of acquisition-related indemnification holdback</t>
  </si>
  <si>
    <t>Net cash (used in) provided by financing activities</t>
  </si>
  <si>
    <t>Effect of exchange rate changes on cash, cash equivalents, and restricted cash</t>
  </si>
  <si>
    <t>Change in cash, cash equivalents, and restricted cash</t>
  </si>
  <si>
    <t>Cash, cash equivalents, and restricted cash - beginning of period</t>
  </si>
  <si>
    <t>Cash, cash equivalents, and restricted cash - end of period</t>
  </si>
  <si>
    <t>Supplemental cash flow data:</t>
  </si>
  <si>
    <t>Property and equipment acquired under finance leases</t>
  </si>
  <si>
    <t>Free cash flow (Non-GAAP)</t>
  </si>
  <si>
    <t>Cash flow from operations</t>
  </si>
  <si>
    <t>Cash flow from operations margin</t>
  </si>
  <si>
    <t>Less: capital expenditures</t>
  </si>
  <si>
    <t xml:space="preserve">Free cash flow </t>
  </si>
  <si>
    <t>Free cash flow margin</t>
  </si>
  <si>
    <t>Plus: cash paid for interest on debt, net of the associated tax benefit</t>
  </si>
  <si>
    <t>Unlevered free cash flow</t>
  </si>
  <si>
    <t>Supplemental disclosures:</t>
  </si>
  <si>
    <r>
      <rPr>
        <sz val="11"/>
        <color rgb="FF000000"/>
        <rFont val="Times New Roman"/>
        <family val="1"/>
      </rPr>
      <t>Capital expenditures related to our new corporate headquarters, net of tenant improvement allowances</t>
    </r>
    <r>
      <rPr>
        <vertAlign val="superscript"/>
        <sz val="11"/>
        <color rgb="FF000000"/>
        <rFont val="Times New Roman"/>
        <family val="1"/>
      </rPr>
      <t>(1)</t>
    </r>
  </si>
  <si>
    <r>
      <rPr>
        <sz val="11"/>
        <color rgb="FF000000"/>
        <rFont val="Times New Roman"/>
        <family val="1"/>
      </rPr>
      <t>Key employee holdback payments related to the acquisitions</t>
    </r>
    <r>
      <rPr>
        <vertAlign val="superscript"/>
        <sz val="11"/>
        <color rgb="FF000000"/>
        <rFont val="Times New Roman"/>
        <family val="1"/>
      </rPr>
      <t>(2</t>
    </r>
    <r>
      <rPr>
        <vertAlign val="superscript"/>
        <sz val="12"/>
        <color rgb="FF000000"/>
        <rFont val="Times New Roman"/>
        <family val="1"/>
      </rPr>
      <t xml:space="preserve">) </t>
    </r>
  </si>
  <si>
    <r>
      <rPr>
        <sz val="11"/>
        <color rgb="FF000000"/>
        <rFont val="Times New Roman"/>
        <family val="1"/>
      </rPr>
      <t>Payments related to workforce reduction</t>
    </r>
    <r>
      <rPr>
        <vertAlign val="superscript"/>
        <sz val="11"/>
        <color rgb="FF000000"/>
        <rFont val="Times New Roman"/>
        <family val="1"/>
      </rPr>
      <t>(5)</t>
    </r>
  </si>
  <si>
    <r>
      <rPr>
        <sz val="11"/>
        <color rgb="FF000000"/>
        <rFont val="Times New Roman"/>
        <family val="1"/>
      </rPr>
      <t>Cash paid for lease termination</t>
    </r>
    <r>
      <rPr>
        <vertAlign val="superscript"/>
        <sz val="11"/>
        <color rgb="FF000000"/>
        <rFont val="Times New Roman"/>
        <family val="1"/>
      </rPr>
      <t>(9)</t>
    </r>
  </si>
  <si>
    <r>
      <rPr>
        <vertAlign val="superscript"/>
        <sz val="11"/>
        <color rgb="FF000000"/>
        <rFont val="Times New Roman"/>
        <family val="1"/>
      </rPr>
      <t>(1)</t>
    </r>
    <r>
      <rPr>
        <sz val="11"/>
        <color rgb="FF000000"/>
        <rFont val="Times New Roman"/>
        <family val="1"/>
      </rPr>
      <t xml:space="preserve"> 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As as result of our Virtual First work model, we no longer present capital expeditures related to our new corporate headquarters as of 2021.</t>
    </r>
  </si>
  <si>
    <r>
      <rPr>
        <vertAlign val="superscript"/>
        <sz val="11"/>
        <color rgb="FF000000"/>
        <rFont val="Times New Roman"/>
        <family val="1"/>
      </rPr>
      <t>(2)</t>
    </r>
    <r>
      <rPr>
        <sz val="11"/>
        <color rgb="FF000000"/>
        <rFont val="Times New Roman"/>
        <family val="1"/>
      </rPr>
      <t xml:space="preserve"> We make payment installments of deal consideration employee holdbacks pertaining to our various acquisitions in accordance with the acquisition agreements which are included in cash flows from operating activities. The related expenses are recognized within research and development and sales and marketing expenses over the required service period.</t>
    </r>
  </si>
  <si>
    <r>
      <rPr>
        <vertAlign val="superscript"/>
        <sz val="11"/>
        <color rgb="FF000000"/>
        <rFont val="Times New Roman"/>
        <family val="1"/>
      </rPr>
      <t>(3)</t>
    </r>
    <r>
      <rPr>
        <sz val="11"/>
        <color rgb="FF000000"/>
        <rFont val="Times New Roman"/>
        <family val="1"/>
      </rPr>
      <t xml:space="preserve"> In 2019 to 2021, Purchases of intangible assets are included within 'Other' .</t>
    </r>
  </si>
  <si>
    <r>
      <rPr>
        <vertAlign val="superscript"/>
        <sz val="11"/>
        <color rgb="FF000000"/>
        <rFont val="Times New Roman"/>
        <family val="1"/>
      </rPr>
      <t>(4)</t>
    </r>
    <r>
      <rPr>
        <sz val="11"/>
        <color rgb="FF000000"/>
        <rFont val="Times New Roman"/>
        <family val="1"/>
      </rPr>
      <t xml:space="preserve"> For periods prior to 2021, Amortization of debt issuance costs were included within Changes in operating assets and liabilities.</t>
    </r>
  </si>
  <si>
    <r>
      <rPr>
        <vertAlign val="superscript"/>
        <sz val="11"/>
        <color rgb="FF000000"/>
        <rFont val="Times New Roman"/>
        <family val="1"/>
      </rPr>
      <t xml:space="preserve">(5) </t>
    </r>
    <r>
      <rPr>
        <sz val="11"/>
        <color rgb="FF000000"/>
        <rFont val="Times New Roman"/>
        <family val="1"/>
      </rPr>
      <t>Includes payments made related to workforce reduction such as severance, benefits and other related items.</t>
    </r>
  </si>
  <si>
    <r>
      <rPr>
        <vertAlign val="superscript"/>
        <sz val="11"/>
        <color rgb="FF000000"/>
        <rFont val="Times New Roman"/>
        <family val="1"/>
      </rPr>
      <t>(6)</t>
    </r>
    <r>
      <rPr>
        <sz val="11"/>
        <color rgb="FF000000"/>
        <rFont val="Times New Roman"/>
        <family val="1"/>
      </rPr>
      <t xml:space="preserve"> For periods prior to 2022, Non-cash operating lease expense and deferred taxes are included within 'Other Assets'.</t>
    </r>
  </si>
  <si>
    <r>
      <rPr>
        <vertAlign val="superscript"/>
        <sz val="11"/>
        <color rgb="FF000000"/>
        <rFont val="Times New Roman"/>
        <family val="1"/>
      </rPr>
      <t>(7)</t>
    </r>
    <r>
      <rPr>
        <sz val="11"/>
        <color rgb="FF000000"/>
        <rFont val="Times New Roman"/>
        <family val="1"/>
      </rPr>
      <t xml:space="preserve"> For periods prior to 2022, Operating lease liabilities are included within 'Other non-current liabilities'.</t>
    </r>
  </si>
  <si>
    <r>
      <rPr>
        <vertAlign val="superscript"/>
        <sz val="11"/>
        <color rgb="FF000000"/>
        <rFont val="Times New Roman"/>
        <family val="1"/>
      </rPr>
      <t>(8)</t>
    </r>
    <r>
      <rPr>
        <sz val="11"/>
        <color rgb="FF000000"/>
        <rFont val="Times New Roman"/>
        <family val="1"/>
      </rPr>
      <t xml:space="preserve"> During the fourth quarter of 2024, the Company entered into a secured five-year term loan facility in an aggregate principal amount of up to $2.0 billion.  During the third quarter of 2025, the Company executed an amendment to add $700M in delayed draw term loan, which was drawn in the first quarter of 2026 to settle the 2026 Notes.</t>
    </r>
  </si>
  <si>
    <r>
      <rPr>
        <vertAlign val="superscript"/>
        <sz val="11"/>
        <color rgb="FF000000"/>
        <rFont val="Times New Roman"/>
        <family val="1"/>
      </rPr>
      <t xml:space="preserve">(9) </t>
    </r>
    <r>
      <rPr>
        <sz val="11"/>
        <color rgb="FF000000"/>
        <rFont val="Times New Roman"/>
        <family val="1"/>
      </rPr>
      <t>Includes payments made for the partial termination of our lease for our San Francisco, California corporate headquarters.</t>
    </r>
  </si>
  <si>
    <r>
      <rPr>
        <vertAlign val="superscript"/>
        <sz val="11"/>
        <color rgb="FF000000"/>
        <rFont val="Times New Roman"/>
        <family val="1"/>
      </rPr>
      <t>(10)</t>
    </r>
    <r>
      <rPr>
        <sz val="11"/>
        <color rgb="FF000000"/>
        <rFont val="Times New Roman"/>
        <family val="1"/>
      </rPr>
      <t xml:space="preserve"> For periods prior to 2022, Cash receipts from equipment rebates are included within 'Other'.</t>
    </r>
  </si>
  <si>
    <r>
      <rPr>
        <vertAlign val="superscript"/>
        <sz val="11"/>
        <color rgb="FF000000"/>
        <rFont val="Times New Roman"/>
        <family val="1"/>
      </rPr>
      <t>(11)</t>
    </r>
    <r>
      <rPr>
        <sz val="11"/>
        <color rgb="FF000000"/>
        <rFont val="Times New Roman"/>
        <family val="1"/>
      </rPr>
      <t xml:space="preserve"> In March 2026, the 2026 Notes matured and were fully settled in cash.</t>
    </r>
  </si>
  <si>
    <t>Q1'19</t>
  </si>
  <si>
    <t>Q2'19</t>
  </si>
  <si>
    <t xml:space="preserve">Q3'19 </t>
  </si>
  <si>
    <t xml:space="preserve">Q4'19 </t>
  </si>
  <si>
    <t xml:space="preserve">Q1'20 </t>
  </si>
  <si>
    <t xml:space="preserve">Q2'20 </t>
  </si>
  <si>
    <t>Q3'20</t>
  </si>
  <si>
    <t>Q4'20</t>
  </si>
  <si>
    <t>Q1'21</t>
  </si>
  <si>
    <t>Q2'21</t>
  </si>
  <si>
    <t>Q3'21</t>
  </si>
  <si>
    <t>Q4'21</t>
  </si>
  <si>
    <t>Q1'22</t>
  </si>
  <si>
    <t>Q2'22</t>
  </si>
  <si>
    <t>Q3'22</t>
  </si>
  <si>
    <t>Q4'22</t>
  </si>
  <si>
    <t>Q1'23</t>
  </si>
  <si>
    <t>Q2'23</t>
  </si>
  <si>
    <t>Q3'23</t>
  </si>
  <si>
    <t>Q4'23</t>
  </si>
  <si>
    <t>Q1'24</t>
  </si>
  <si>
    <t>Q2'24</t>
  </si>
  <si>
    <t>Q3'24</t>
  </si>
  <si>
    <t>Q4'24</t>
  </si>
  <si>
    <t>Q1'25</t>
  </si>
  <si>
    <t>Q2'25</t>
  </si>
  <si>
    <t>Q3'25</t>
  </si>
  <si>
    <t>Q4'25</t>
  </si>
  <si>
    <t>Q1'26</t>
  </si>
  <si>
    <t>Q2'26</t>
  </si>
  <si>
    <t>Q3'26</t>
  </si>
  <si>
    <t>Paying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</si>
</sst>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m\.dd\.yy"/>
    <numFmt numFmtId="165" formatCode="&quot;$&quot;* #,##0.0_);&quot;$&quot;* \(#,##0.0\);&quot;$&quot;* &quot;—&quot;_);_(@_)"/>
    <numFmt numFmtId="166" formatCode="* #,##0.0;* \(#,##0.0\);* &quot;—&quot;;_(@_)"/>
    <numFmt numFmtId="167" formatCode="#,##0.0;\(#,##0.0\);&quot;—&quot;;_(@_)"/>
    <numFmt numFmtId="168" formatCode="&quot;$&quot;* #,##0.00_);&quot;$&quot;* \(#,##0.00\);&quot;$&quot;* &quot;—&quot;_);_(@_)"/>
    <numFmt numFmtId="169" formatCode="#0.0_)%;\(#0.0\)%;#0.0_)%;_(@_)"/>
    <numFmt numFmtId="170" formatCode="#0.#######################;&quot;-&quot;#0.#######################;#0.#######################;_(@_)"/>
    <numFmt numFmtId="171" formatCode="#0.0;&quot;-&quot;#0.0;#0.0;_(@_)"/>
    <numFmt numFmtId="172" formatCode="&quot;$&quot;* #,##0.0,,_);&quot;$&quot;* \(#,##0.0,,\);&quot;$&quot;* &quot;—&quot;_);_(@_)"/>
    <numFmt numFmtId="173" formatCode="* #,##0.0,,;* \(#,##0.0,,\);* &quot;—&quot;;_(@_)"/>
    <numFmt numFmtId="174" formatCode="#0.#######################%;&quot;-&quot;#0.#######################%;#0.#######################%;_(@_)"/>
    <numFmt numFmtId="175" formatCode="#0%;&quot;-&quot;#0%;#0%;_(@_)"/>
    <numFmt numFmtId="176" formatCode="#0.00;&quot;-&quot;#0.00;#0.00;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1"/>
      <color rgb="FF000000"/>
      <name val="Calibri"/>
      <family val="2"/>
    </font>
    <font>
      <b/>
      <sz val="11"/>
      <color rgb="FF000000"/>
      <name val="Times New Roman"/>
      <family val="1"/>
    </font>
    <font>
      <i/>
      <sz val="11"/>
      <color rgb="FF000000"/>
      <name val="Times New Roman"/>
      <family val="1"/>
    </font>
    <font>
      <b/>
      <sz val="10"/>
      <color rgb="FF000000"/>
      <name val="Times New Roman"/>
      <family val="1"/>
    </font>
    <font>
      <b/>
      <i/>
      <sz val="11"/>
      <color rgb="FF000000"/>
      <name val="Times New Roman"/>
      <family val="1"/>
    </font>
    <font>
      <sz val="11"/>
      <color rgb="FF000000"/>
      <name val="Times New Roman"/>
      <family val="1"/>
    </font>
    <font>
      <vertAlign val="superscript"/>
      <sz val="11"/>
      <color rgb="FF000000"/>
      <name val="Times New Roman"/>
      <family val="1"/>
    </font>
    <font>
      <vertAlign val="superscript"/>
      <sz val="12"/>
      <color rgb="FF000000"/>
      <name val="Times New Roman"/>
      <family val="1"/>
    </font>
  </fonts>
  <fills count="5">
    <fill>
      <patternFill patternType="none"/>
    </fill>
    <fill>
      <patternFill patternType="gray125"/>
    </fill>
    <fill>
      <patternFill patternType="solid">
        <fgColor rgb="FFFFE699"/>
        <bgColor indexed="64"/>
      </patternFill>
    </fill>
    <fill>
      <patternFill patternType="solid">
        <fgColor rgb="FFFFFFFF"/>
        <bgColor indexed="64"/>
      </patternFill>
    </fill>
    <fill>
      <patternFill patternType="solid">
        <fgColor rgb="FFD0CECE"/>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4">
    <xf numFmtId="0" fontId="0" fillId="0" borderId="0" xfId="0"/>
    <xf numFmtId="0" fontId="6" fillId="2" borderId="0" xfId="0" applyFont="1" applyFill="1" applyAlignment="1">
      <alignment wrapText="1"/>
    </xf>
    <xf numFmtId="164" fontId="6" fillId="2" borderId="0" xfId="0" applyNumberFormat="1" applyFont="1" applyFill="1" applyAlignment="1">
      <alignment wrapText="1"/>
    </xf>
    <xf numFmtId="0" fontId="6" fillId="3" borderId="0" xfId="0" applyFont="1" applyFill="1" applyAlignment="1">
      <alignment wrapText="1"/>
    </xf>
    <xf numFmtId="0" fontId="7" fillId="3" borderId="0" xfId="0" applyFont="1" applyFill="1" applyAlignment="1">
      <alignment wrapText="1"/>
    </xf>
    <xf numFmtId="0" fontId="8" fillId="3" borderId="0" xfId="0" applyFont="1" applyFill="1" applyAlignment="1">
      <alignment wrapText="1"/>
    </xf>
    <xf numFmtId="14" fontId="9" fillId="3" borderId="1" xfId="0" applyNumberFormat="1" applyFont="1" applyFill="1" applyBorder="1" applyAlignment="1">
      <alignment horizontal="center" wrapText="1"/>
    </xf>
    <xf numFmtId="14" fontId="9" fillId="0" borderId="1" xfId="0" applyNumberFormat="1" applyFont="1" applyBorder="1" applyAlignment="1">
      <alignment horizontal="center" wrapText="1"/>
    </xf>
    <xf numFmtId="0" fontId="10" fillId="0" borderId="2" xfId="0" applyFont="1" applyBorder="1" applyAlignment="1">
      <alignment horizontal="center" wrapText="1"/>
    </xf>
    <xf numFmtId="165" fontId="11" fillId="3" borderId="3" xfId="0" applyNumberFormat="1" applyFont="1" applyFill="1" applyBorder="1" applyAlignment="1">
      <alignment wrapText="1"/>
    </xf>
    <xf numFmtId="165" fontId="11" fillId="0" borderId="3" xfId="0" applyNumberFormat="1" applyFont="1" applyBorder="1" applyAlignment="1">
      <alignment wrapText="1"/>
    </xf>
    <xf numFmtId="0" fontId="11" fillId="3" borderId="0" xfId="0" applyFont="1" applyFill="1" applyAlignment="1">
      <alignment horizontal="left" wrapText="1" indent="2"/>
    </xf>
    <xf numFmtId="166" fontId="11" fillId="3" borderId="1" xfId="0" applyNumberFormat="1" applyFont="1" applyFill="1" applyBorder="1" applyAlignment="1">
      <alignment wrapText="1"/>
    </xf>
    <xf numFmtId="166" fontId="11" fillId="0" borderId="1" xfId="0" applyNumberFormat="1" applyFont="1" applyBorder="1" applyAlignment="1">
      <alignment wrapText="1"/>
    </xf>
    <xf numFmtId="166" fontId="11" fillId="3" borderId="3" xfId="0" applyNumberFormat="1" applyFont="1" applyFill="1" applyBorder="1" applyAlignment="1">
      <alignment wrapText="1"/>
    </xf>
    <xf numFmtId="166" fontId="11" fillId="0" borderId="3" xfId="0" applyNumberFormat="1" applyFont="1" applyBorder="1" applyAlignment="1">
      <alignment wrapText="1"/>
    </xf>
    <xf numFmtId="166" fontId="11" fillId="3" borderId="0" xfId="0" applyNumberFormat="1" applyFont="1" applyFill="1" applyAlignment="1">
      <alignment wrapText="1"/>
    </xf>
    <xf numFmtId="166" fontId="11" fillId="0" borderId="0" xfId="0" applyNumberFormat="1" applyFont="1" applyAlignment="1">
      <alignment wrapText="1"/>
    </xf>
    <xf numFmtId="0" fontId="11" fillId="0" borderId="0" xfId="0" applyFont="1" applyAlignment="1">
      <alignment horizontal="left" wrapText="1" indent="2"/>
    </xf>
    <xf numFmtId="167" fontId="11" fillId="3" borderId="1" xfId="0" applyNumberFormat="1" applyFont="1" applyFill="1" applyBorder="1" applyAlignment="1">
      <alignment wrapText="1"/>
    </xf>
    <xf numFmtId="0" fontId="11" fillId="3" borderId="0" xfId="0" applyFont="1" applyFill="1" applyAlignment="1">
      <alignment horizontal="left" wrapText="1"/>
    </xf>
    <xf numFmtId="166" fontId="11" fillId="3" borderId="2" xfId="0" applyNumberFormat="1" applyFont="1" applyFill="1" applyBorder="1" applyAlignment="1">
      <alignment wrapText="1"/>
    </xf>
    <xf numFmtId="166" fontId="11" fillId="0" borderId="2" xfId="0" applyNumberFormat="1" applyFont="1" applyBorder="1" applyAlignment="1">
      <alignment wrapText="1"/>
    </xf>
    <xf numFmtId="0" fontId="11" fillId="0" borderId="0" xfId="0" applyFont="1" applyAlignment="1">
      <alignment horizontal="left" wrapText="1"/>
    </xf>
    <xf numFmtId="165" fontId="11" fillId="3" borderId="4" xfId="0" applyNumberFormat="1" applyFont="1" applyFill="1" applyBorder="1" applyAlignment="1">
      <alignment wrapText="1"/>
    </xf>
    <xf numFmtId="165" fontId="11" fillId="0" borderId="4" xfId="0" applyNumberFormat="1" applyFont="1" applyBorder="1" applyAlignment="1">
      <alignment wrapText="1"/>
    </xf>
    <xf numFmtId="168" fontId="11" fillId="0" borderId="5" xfId="0" applyNumberFormat="1" applyFont="1" applyBorder="1" applyAlignment="1">
      <alignment wrapText="1"/>
    </xf>
    <xf numFmtId="167" fontId="11" fillId="0" borderId="5" xfId="0" applyNumberFormat="1" applyFont="1" applyBorder="1" applyAlignment="1">
      <alignment wrapText="1"/>
    </xf>
    <xf numFmtId="165" fontId="11" fillId="3" borderId="0" xfId="0" applyNumberFormat="1" applyFont="1" applyFill="1" applyAlignment="1">
      <alignment wrapText="1"/>
    </xf>
    <xf numFmtId="165" fontId="11" fillId="0" borderId="0" xfId="0" applyNumberFormat="1" applyFont="1" applyAlignment="1">
      <alignment wrapText="1"/>
    </xf>
    <xf numFmtId="165" fontId="11" fillId="0" borderId="1" xfId="0" applyNumberFormat="1" applyFont="1" applyBorder="1" applyAlignment="1">
      <alignment wrapText="1"/>
    </xf>
    <xf numFmtId="167" fontId="11" fillId="3" borderId="0" xfId="0" applyNumberFormat="1" applyFont="1" applyFill="1" applyAlignment="1">
      <alignment wrapText="1"/>
    </xf>
    <xf numFmtId="165" fontId="11" fillId="3" borderId="1" xfId="0" applyNumberFormat="1" applyFont="1" applyFill="1" applyBorder="1" applyAlignment="1">
      <alignment wrapText="1"/>
    </xf>
    <xf numFmtId="169" fontId="11" fillId="0" borderId="0" xfId="0" applyNumberFormat="1" applyFont="1" applyAlignment="1">
      <alignment horizontal="right" wrapText="1"/>
    </xf>
    <xf numFmtId="170" fontId="11" fillId="0" borderId="5" xfId="0" applyNumberFormat="1" applyFont="1" applyBorder="1" applyAlignment="1">
      <alignment wrapText="1"/>
    </xf>
    <xf numFmtId="171" fontId="11" fillId="0" borderId="5" xfId="0" applyNumberFormat="1" applyFont="1" applyBorder="1" applyAlignment="1">
      <alignment wrapText="1"/>
    </xf>
    <xf numFmtId="166" fontId="11" fillId="0" borderId="5" xfId="0" applyNumberFormat="1" applyFont="1" applyBorder="1" applyAlignment="1">
      <alignment wrapText="1"/>
    </xf>
    <xf numFmtId="0" fontId="7" fillId="3" borderId="0" xfId="0" applyFont="1" applyFill="1" applyAlignment="1">
      <alignment horizontal="left" wrapText="1"/>
    </xf>
    <xf numFmtId="0" fontId="8" fillId="3" borderId="0" xfId="0" applyFont="1" applyFill="1" applyAlignment="1">
      <alignment horizontal="left" wrapText="1"/>
    </xf>
    <xf numFmtId="0" fontId="11" fillId="3" borderId="0" xfId="0" applyFont="1" applyFill="1" applyAlignment="1">
      <alignment horizontal="left" wrapText="1" indent="1"/>
    </xf>
    <xf numFmtId="0" fontId="8" fillId="0" borderId="0" xfId="0" applyFont="1" applyAlignment="1">
      <alignment wrapText="1"/>
    </xf>
    <xf numFmtId="168" fontId="11" fillId="3" borderId="0" xfId="0" applyNumberFormat="1" applyFont="1" applyFill="1" applyAlignment="1">
      <alignment wrapText="1"/>
    </xf>
    <xf numFmtId="0" fontId="11" fillId="3" borderId="0" xfId="0" applyFont="1" applyFill="1" applyAlignment="1">
      <alignment horizontal="center" wrapText="1"/>
    </xf>
    <xf numFmtId="0" fontId="11" fillId="3" borderId="6" xfId="0" applyFont="1" applyFill="1" applyBorder="1" applyAlignment="1">
      <alignment wrapText="1"/>
    </xf>
    <xf numFmtId="0" fontId="11" fillId="0" borderId="6" xfId="0" applyFont="1" applyBorder="1" applyAlignment="1">
      <alignment wrapText="1"/>
    </xf>
    <xf numFmtId="0" fontId="1" fillId="0" borderId="6" xfId="0" applyFont="1" applyBorder="1" applyAlignment="1">
      <alignment wrapText="1"/>
    </xf>
    <xf numFmtId="0" fontId="11" fillId="3" borderId="1" xfId="0" applyFont="1" applyFill="1" applyBorder="1" applyAlignment="1">
      <alignment wrapText="1"/>
    </xf>
    <xf numFmtId="0" fontId="11" fillId="3" borderId="0" xfId="0" applyFont="1" applyFill="1" applyAlignment="1">
      <alignment horizontal="right" wrapText="1"/>
    </xf>
    <xf numFmtId="165" fontId="11" fillId="3" borderId="6" xfId="0" applyNumberFormat="1" applyFont="1" applyFill="1" applyBorder="1" applyAlignment="1">
      <alignment wrapText="1"/>
    </xf>
    <xf numFmtId="165" fontId="11" fillId="0" borderId="6" xfId="0" applyNumberFormat="1" applyFont="1" applyBorder="1" applyAlignment="1">
      <alignment wrapText="1"/>
    </xf>
    <xf numFmtId="0" fontId="11" fillId="3" borderId="3" xfId="0" applyFont="1" applyFill="1" applyBorder="1" applyAlignment="1">
      <alignment wrapText="1"/>
    </xf>
    <xf numFmtId="0" fontId="11" fillId="0" borderId="3" xfId="0" applyFont="1" applyBorder="1" applyAlignment="1">
      <alignment wrapText="1"/>
    </xf>
    <xf numFmtId="0" fontId="11" fillId="3" borderId="6" xfId="0" applyFont="1" applyFill="1" applyBorder="1" applyAlignment="1">
      <alignment horizontal="right" wrapText="1"/>
    </xf>
    <xf numFmtId="0" fontId="11" fillId="0" borderId="6" xfId="0" applyFont="1" applyBorder="1" applyAlignment="1">
      <alignment horizontal="right" wrapText="1"/>
    </xf>
    <xf numFmtId="0" fontId="11" fillId="3" borderId="3" xfId="0" applyFont="1" applyFill="1" applyBorder="1" applyAlignment="1">
      <alignment horizontal="right" wrapText="1"/>
    </xf>
    <xf numFmtId="0" fontId="11" fillId="0" borderId="3" xfId="0" applyFont="1" applyBorder="1" applyAlignment="1">
      <alignment horizontal="right" wrapText="1"/>
    </xf>
    <xf numFmtId="14" fontId="7" fillId="0" borderId="1" xfId="0" applyNumberFormat="1" applyFont="1" applyBorder="1" applyAlignment="1">
      <alignment horizontal="center" wrapText="1"/>
    </xf>
    <xf numFmtId="14" fontId="7" fillId="3" borderId="1" xfId="0" applyNumberFormat="1" applyFont="1" applyFill="1" applyBorder="1" applyAlignment="1">
      <alignment horizontal="center" wrapText="1"/>
    </xf>
    <xf numFmtId="0" fontId="7" fillId="3" borderId="0" xfId="0" applyFont="1" applyFill="1" applyAlignment="1">
      <alignment horizontal="left" vertical="center" wrapText="1"/>
    </xf>
    <xf numFmtId="0" fontId="11" fillId="3" borderId="0" xfId="0" applyFont="1" applyFill="1" applyAlignment="1">
      <alignment horizontal="left" vertical="center" wrapText="1"/>
    </xf>
    <xf numFmtId="172" fontId="11" fillId="0" borderId="3" xfId="0" applyNumberFormat="1" applyFont="1" applyBorder="1" applyAlignment="1">
      <alignment wrapText="1"/>
    </xf>
    <xf numFmtId="172" fontId="11" fillId="3" borderId="3" xfId="0" applyNumberFormat="1" applyFont="1" applyFill="1" applyBorder="1" applyAlignment="1">
      <alignment wrapText="1"/>
    </xf>
    <xf numFmtId="0" fontId="11" fillId="3" borderId="0" xfId="0" applyFont="1" applyFill="1" applyAlignment="1">
      <alignment horizontal="left" vertical="center" wrapText="1" indent="2"/>
    </xf>
    <xf numFmtId="173" fontId="11" fillId="0" borderId="0" xfId="0" applyNumberFormat="1" applyFont="1" applyAlignment="1">
      <alignment wrapText="1"/>
    </xf>
    <xf numFmtId="173" fontId="11" fillId="3" borderId="0" xfId="0" applyNumberFormat="1" applyFont="1" applyFill="1" applyAlignment="1">
      <alignment wrapText="1"/>
    </xf>
    <xf numFmtId="0" fontId="11" fillId="0" borderId="0" xfId="0" applyFont="1" applyAlignment="1">
      <alignment horizontal="left" vertical="center" wrapText="1" indent="2"/>
    </xf>
    <xf numFmtId="0" fontId="11" fillId="0" borderId="0" xfId="0" applyFont="1" applyAlignment="1">
      <alignment horizontal="left" vertical="center" wrapText="1"/>
    </xf>
    <xf numFmtId="173" fontId="11" fillId="0" borderId="1" xfId="0" applyNumberFormat="1" applyFont="1" applyBorder="1" applyAlignment="1">
      <alignment wrapText="1"/>
    </xf>
    <xf numFmtId="173" fontId="11" fillId="3" borderId="1" xfId="0" applyNumberFormat="1" applyFont="1" applyFill="1" applyBorder="1" applyAlignment="1">
      <alignment wrapText="1"/>
    </xf>
    <xf numFmtId="173" fontId="11" fillId="0" borderId="2" xfId="0" applyNumberFormat="1" applyFont="1" applyBorder="1" applyAlignment="1">
      <alignment wrapText="1"/>
    </xf>
    <xf numFmtId="173" fontId="11" fillId="3" borderId="2" xfId="0" applyNumberFormat="1" applyFont="1" applyFill="1" applyBorder="1" applyAlignment="1">
      <alignment wrapText="1"/>
    </xf>
    <xf numFmtId="173" fontId="11" fillId="0" borderId="3" xfId="0" applyNumberFormat="1" applyFont="1" applyBorder="1" applyAlignment="1">
      <alignment wrapText="1"/>
    </xf>
    <xf numFmtId="173" fontId="11" fillId="3" borderId="3" xfId="0" applyNumberFormat="1" applyFont="1" applyFill="1" applyBorder="1" applyAlignment="1">
      <alignment wrapText="1"/>
    </xf>
    <xf numFmtId="172" fontId="11" fillId="0" borderId="2" xfId="0" applyNumberFormat="1" applyFont="1" applyBorder="1" applyAlignment="1">
      <alignment wrapText="1"/>
    </xf>
    <xf numFmtId="172" fontId="11" fillId="3" borderId="2" xfId="0" applyNumberFormat="1" applyFont="1" applyFill="1" applyBorder="1" applyAlignment="1">
      <alignment wrapText="1"/>
    </xf>
    <xf numFmtId="172" fontId="11" fillId="0" borderId="0" xfId="0" applyNumberFormat="1" applyFont="1" applyAlignment="1">
      <alignment wrapText="1"/>
    </xf>
    <xf numFmtId="172" fontId="11" fillId="3" borderId="0" xfId="0" applyNumberFormat="1" applyFont="1" applyFill="1" applyAlignment="1">
      <alignment wrapText="1"/>
    </xf>
    <xf numFmtId="0" fontId="10" fillId="0" borderId="1" xfId="0" applyFont="1" applyBorder="1" applyAlignment="1">
      <alignment horizontal="center" wrapText="1"/>
    </xf>
    <xf numFmtId="0" fontId="8" fillId="3" borderId="0" xfId="0" applyFont="1" applyFill="1" applyAlignment="1">
      <alignment horizontal="left" vertical="center" wrapText="1" indent="2"/>
    </xf>
    <xf numFmtId="174" fontId="8" fillId="0" borderId="0" xfId="0" applyNumberFormat="1" applyFont="1" applyAlignment="1">
      <alignment wrapText="1"/>
    </xf>
    <xf numFmtId="175" fontId="8" fillId="0" borderId="0" xfId="0" applyNumberFormat="1" applyFont="1" applyAlignment="1">
      <alignment wrapText="1"/>
    </xf>
    <xf numFmtId="175" fontId="8" fillId="3" borderId="0" xfId="0" applyNumberFormat="1" applyFont="1" applyFill="1" applyAlignment="1">
      <alignment wrapText="1"/>
    </xf>
    <xf numFmtId="172" fontId="11" fillId="0" borderId="1" xfId="0" applyNumberFormat="1" applyFont="1" applyBorder="1" applyAlignment="1">
      <alignment wrapText="1"/>
    </xf>
    <xf numFmtId="172" fontId="11" fillId="3" borderId="1" xfId="0" applyNumberFormat="1" applyFont="1" applyFill="1" applyBorder="1" applyAlignment="1">
      <alignment wrapText="1"/>
    </xf>
    <xf numFmtId="174" fontId="8" fillId="0" borderId="3" xfId="0" applyNumberFormat="1" applyFont="1" applyBorder="1" applyAlignment="1">
      <alignment wrapText="1"/>
    </xf>
    <xf numFmtId="175" fontId="8" fillId="0" borderId="3" xfId="0" applyNumberFormat="1" applyFont="1" applyBorder="1" applyAlignment="1">
      <alignment wrapText="1"/>
    </xf>
    <xf numFmtId="175" fontId="8" fillId="3" borderId="3" xfId="0" applyNumberFormat="1" applyFont="1" applyFill="1" applyBorder="1" applyAlignment="1">
      <alignment wrapText="1"/>
    </xf>
    <xf numFmtId="0" fontId="10" fillId="3" borderId="1" xfId="0" applyFont="1" applyFill="1" applyBorder="1" applyAlignment="1">
      <alignment horizontal="center" wrapText="1"/>
    </xf>
    <xf numFmtId="0" fontId="7" fillId="4" borderId="0" xfId="0" applyFont="1" applyFill="1" applyAlignment="1">
      <alignment horizontal="center" wrapText="1"/>
    </xf>
    <xf numFmtId="176" fontId="11" fillId="3" borderId="0" xfId="0" applyNumberFormat="1" applyFont="1" applyFill="1" applyAlignment="1">
      <alignment wrapText="1"/>
    </xf>
    <xf numFmtId="176" fontId="11" fillId="0" borderId="0" xfId="0" applyNumberFormat="1" applyFont="1" applyAlignment="1">
      <alignment wrapText="1"/>
    </xf>
    <xf numFmtId="0" fontId="11" fillId="0" borderId="0" xfId="0" applyFont="1" applyAlignment="1">
      <alignment horizontal="left" wrapText="1" indent="1"/>
    </xf>
    <xf numFmtId="0" fontId="10" fillId="3" borderId="2" xfId="0" applyFont="1" applyFill="1" applyBorder="1" applyAlignment="1">
      <alignment horizontal="center" wrapText="1"/>
    </xf>
    <xf numFmtId="0" fontId="7" fillId="0" borderId="0" xfId="0" applyFont="1" applyAlignment="1">
      <alignment horizontal="center" wrapText="1"/>
    </xf>
    <xf numFmtId="0" fontId="7" fillId="3" borderId="0" xfId="0" applyFont="1" applyFill="1" applyAlignment="1">
      <alignment horizontal="center" wrapText="1"/>
    </xf>
    <xf numFmtId="0" fontId="11" fillId="0" borderId="0" xfId="0" applyFont="1" applyAlignment="1">
      <alignment wrapText="1"/>
    </xf>
    <xf numFmtId="0" fontId="11" fillId="3" borderId="0" xfId="0" applyFont="1" applyFill="1" applyAlignment="1">
      <alignment wrapText="1"/>
    </xf>
    <xf numFmtId="0" fontId="11" fillId="0" borderId="0" xfId="0" applyFont="1" applyAlignment="1">
      <alignment horizontal="left" wrapText="1" indent="1"/>
    </xf>
    <xf numFmtId="0" fontId="0" fillId="0" borderId="0" xfId="0"/>
    <xf numFmtId="0" fontId="10" fillId="3" borderId="2" xfId="0" applyFont="1" applyFill="1" applyBorder="1" applyAlignment="1">
      <alignment horizontal="center" wrapText="1"/>
    </xf>
    <xf numFmtId="0" fontId="7" fillId="0" borderId="0" xfId="0" applyFont="1" applyAlignment="1">
      <alignment horizontal="center" wrapText="1"/>
    </xf>
    <xf numFmtId="0" fontId="7" fillId="3" borderId="0" xfId="0" applyFont="1" applyFill="1" applyAlignment="1">
      <alignment horizontal="center" wrapText="1"/>
    </xf>
    <xf numFmtId="0" fontId="11" fillId="0" borderId="0" xfId="0" applyFont="1" applyAlignment="1">
      <alignment wrapText="1"/>
    </xf>
    <xf numFmtId="0" fontId="11" fillId="3"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47625</xdr:colOff>
      <xdr:row>33</xdr:row>
      <xdr:rowOff>184733</xdr:rowOff>
    </xdr:to>
    <xdr:pic>
      <xdr:nvPicPr>
        <xdr:cNvPr id="3" name="Picture 2">
          <a:extLst>
            <a:ext uri="{FF2B5EF4-FFF2-40B4-BE49-F238E27FC236}">
              <a16:creationId xmlns:a16="http://schemas.microsoft.com/office/drawing/2014/main" id="{EB8909A5-8E6A-5302-9AD1-C4DD0558DE88}"/>
            </a:ext>
          </a:extLst>
        </xdr:cNvPr>
        <xdr:cNvPicPr>
          <a:picLocks noChangeAspect="1"/>
        </xdr:cNvPicPr>
      </xdr:nvPicPr>
      <xdr:blipFill>
        <a:blip xmlns:r="http://schemas.openxmlformats.org/officeDocument/2006/relationships" r:embed="rId1"/>
        <a:stretch>
          <a:fillRect/>
        </a:stretch>
      </xdr:blipFill>
      <xdr:spPr>
        <a:xfrm>
          <a:off x="0" y="0"/>
          <a:ext cx="6153150" cy="67855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showRuler="0" workbookViewId="0">
      <selection activeCell="L19" sqref="L19"/>
    </sheetView>
  </sheetViews>
  <sheetFormatPr defaultColWidth="12.86328125" defaultRowHeight="12.75" x14ac:dyDescent="0.35"/>
  <cols>
    <col min="1" max="8" width="9" customWidth="1"/>
  </cols>
  <sheetData>
    <row r="1" spans="1:8" ht="15.95" customHeight="1" x14ac:dyDescent="0.45">
      <c r="A1" s="3"/>
      <c r="B1" s="3"/>
      <c r="C1" s="3"/>
      <c r="D1" s="3"/>
      <c r="E1" s="3"/>
      <c r="F1" s="3"/>
      <c r="G1" s="3"/>
      <c r="H1" s="3"/>
    </row>
    <row r="2" spans="1:8" ht="15.95" customHeight="1" x14ac:dyDescent="0.45">
      <c r="A2" s="3"/>
      <c r="B2" s="3"/>
      <c r="C2" s="3"/>
      <c r="D2" s="3"/>
      <c r="E2" s="3"/>
      <c r="F2" s="3"/>
      <c r="G2" s="3"/>
      <c r="H2" s="3"/>
    </row>
    <row r="3" spans="1:8" ht="15.95" customHeight="1" x14ac:dyDescent="0.45">
      <c r="A3" s="3"/>
      <c r="B3" s="3"/>
      <c r="C3" s="3"/>
      <c r="D3" s="3"/>
      <c r="E3" s="3"/>
      <c r="F3" s="3"/>
      <c r="G3" s="3"/>
      <c r="H3" s="3"/>
    </row>
    <row r="4" spans="1:8" ht="15.95" customHeight="1" x14ac:dyDescent="0.45">
      <c r="A4" s="3"/>
      <c r="B4" s="3"/>
      <c r="C4" s="3"/>
      <c r="D4" s="3"/>
      <c r="E4" s="3"/>
      <c r="F4" s="3"/>
      <c r="G4" s="3"/>
      <c r="H4" s="3"/>
    </row>
    <row r="5" spans="1:8" ht="15.95" customHeight="1" x14ac:dyDescent="0.45">
      <c r="A5" s="3"/>
      <c r="B5" s="3"/>
      <c r="C5" s="3"/>
      <c r="D5" s="3"/>
      <c r="E5" s="3"/>
      <c r="F5" s="3"/>
      <c r="G5" s="3"/>
      <c r="H5" s="3"/>
    </row>
    <row r="6" spans="1:8" ht="15.95" customHeight="1" x14ac:dyDescent="0.45">
      <c r="A6" s="3"/>
      <c r="B6" s="3"/>
      <c r="C6" s="3"/>
      <c r="D6" s="3"/>
      <c r="E6" s="3"/>
      <c r="F6" s="3"/>
      <c r="G6" s="3"/>
      <c r="H6" s="3"/>
    </row>
    <row r="7" spans="1:8" ht="15.95" customHeight="1" x14ac:dyDescent="0.45">
      <c r="A7" s="3"/>
      <c r="B7" s="3"/>
      <c r="C7" s="3"/>
      <c r="D7" s="3"/>
      <c r="E7" s="3"/>
      <c r="F7" s="3"/>
      <c r="G7" s="3"/>
      <c r="H7" s="3"/>
    </row>
    <row r="8" spans="1:8" ht="15.95" customHeight="1" x14ac:dyDescent="0.45">
      <c r="A8" s="3"/>
      <c r="B8" s="3"/>
      <c r="C8" s="3"/>
      <c r="D8" s="3"/>
      <c r="E8" s="3"/>
      <c r="F8" s="3"/>
      <c r="G8" s="3"/>
      <c r="H8" s="3"/>
    </row>
    <row r="9" spans="1:8" ht="15.95" customHeight="1" x14ac:dyDescent="0.45">
      <c r="A9" s="3"/>
      <c r="B9" s="3"/>
      <c r="C9" s="3"/>
      <c r="D9" s="3"/>
      <c r="E9" s="3"/>
      <c r="F9" s="3"/>
      <c r="G9" s="3"/>
      <c r="H9" s="3"/>
    </row>
    <row r="10" spans="1:8" ht="15.95" customHeight="1" x14ac:dyDescent="0.45">
      <c r="A10" s="3"/>
      <c r="B10" s="3"/>
      <c r="C10" s="3"/>
      <c r="D10" s="3"/>
      <c r="E10" s="3"/>
      <c r="F10" s="3"/>
      <c r="G10" s="3"/>
      <c r="H10" s="3"/>
    </row>
    <row r="11" spans="1:8" ht="15.95" customHeight="1" x14ac:dyDescent="0.45">
      <c r="A11" s="3"/>
      <c r="B11" s="3"/>
      <c r="C11" s="3"/>
      <c r="D11" s="3"/>
      <c r="E11" s="3"/>
      <c r="F11" s="3"/>
      <c r="G11" s="3"/>
      <c r="H11" s="3"/>
    </row>
    <row r="12" spans="1:8" ht="15.95" customHeight="1" x14ac:dyDescent="0.45">
      <c r="A12" s="3"/>
      <c r="B12" s="3"/>
      <c r="C12" s="3"/>
      <c r="D12" s="3"/>
      <c r="E12" s="3"/>
      <c r="F12" s="3"/>
      <c r="G12" s="3"/>
      <c r="H12" s="3"/>
    </row>
    <row r="13" spans="1:8" ht="15.95" customHeight="1" x14ac:dyDescent="0.45">
      <c r="A13" s="3"/>
      <c r="B13" s="3"/>
      <c r="C13" s="3"/>
      <c r="D13" s="3"/>
      <c r="E13" s="3"/>
      <c r="F13" s="3"/>
      <c r="G13" s="3"/>
      <c r="H13" s="3"/>
    </row>
    <row r="14" spans="1:8" ht="15.95" customHeight="1" x14ac:dyDescent="0.45">
      <c r="A14" s="3"/>
      <c r="B14" s="3"/>
      <c r="C14" s="3"/>
      <c r="D14" s="3"/>
      <c r="E14" s="3"/>
      <c r="F14" s="3"/>
      <c r="G14" s="3"/>
      <c r="H14" s="3"/>
    </row>
    <row r="15" spans="1:8" ht="15.95" customHeight="1" x14ac:dyDescent="0.45">
      <c r="A15" s="3"/>
      <c r="B15" s="3"/>
      <c r="C15" s="3"/>
      <c r="D15" s="3"/>
      <c r="E15" s="3"/>
      <c r="F15" s="3"/>
      <c r="G15" s="3"/>
      <c r="H15" s="3"/>
    </row>
    <row r="16" spans="1:8" ht="15.95" customHeight="1" x14ac:dyDescent="0.45">
      <c r="A16" s="3"/>
      <c r="B16" s="3"/>
      <c r="C16" s="3"/>
      <c r="D16" s="3"/>
      <c r="E16" s="3"/>
      <c r="F16" s="3"/>
      <c r="G16" s="3"/>
      <c r="H16" s="3"/>
    </row>
    <row r="17" spans="1:8" ht="15.95" customHeight="1" x14ac:dyDescent="0.45">
      <c r="A17" s="3"/>
      <c r="B17" s="3"/>
      <c r="C17" s="3"/>
      <c r="D17" s="3"/>
      <c r="E17" s="3"/>
      <c r="F17" s="3"/>
      <c r="G17" s="3"/>
      <c r="H17" s="3"/>
    </row>
    <row r="18" spans="1:8" ht="15.95" customHeight="1" x14ac:dyDescent="0.45">
      <c r="A18" s="3"/>
      <c r="B18" s="3"/>
      <c r="C18" s="3"/>
      <c r="D18" s="3"/>
      <c r="E18" s="3"/>
      <c r="F18" s="3"/>
      <c r="G18" s="3"/>
      <c r="H18" s="3"/>
    </row>
    <row r="19" spans="1:8" ht="15.95" customHeight="1" x14ac:dyDescent="0.45">
      <c r="A19" s="3"/>
      <c r="B19" s="3"/>
      <c r="C19" s="3"/>
      <c r="D19" s="3"/>
      <c r="E19" s="3"/>
      <c r="F19" s="3"/>
      <c r="G19" s="3"/>
      <c r="H19" s="3"/>
    </row>
    <row r="20" spans="1:8" ht="15.95" customHeight="1" x14ac:dyDescent="0.45">
      <c r="A20" s="3"/>
      <c r="B20" s="3"/>
      <c r="C20" s="3"/>
      <c r="D20" s="3"/>
      <c r="E20" s="3"/>
      <c r="F20" s="3"/>
      <c r="G20" s="3"/>
      <c r="H20" s="3"/>
    </row>
    <row r="21" spans="1:8" ht="15.95" customHeight="1" x14ac:dyDescent="0.45">
      <c r="A21" s="3"/>
      <c r="B21" s="3"/>
      <c r="C21" s="3"/>
      <c r="D21" s="3"/>
      <c r="E21" s="3"/>
      <c r="F21" s="3"/>
      <c r="G21" s="3"/>
      <c r="H21" s="3"/>
    </row>
    <row r="22" spans="1:8" ht="15.95" customHeight="1" x14ac:dyDescent="0.45">
      <c r="A22" s="3"/>
      <c r="B22" s="3"/>
      <c r="C22" s="3"/>
      <c r="D22" s="3"/>
      <c r="E22" s="3"/>
      <c r="F22" s="3"/>
      <c r="G22" s="3"/>
      <c r="H22" s="3"/>
    </row>
    <row r="23" spans="1:8" ht="15.95" customHeight="1" x14ac:dyDescent="0.45">
      <c r="A23" s="3"/>
      <c r="B23" s="3"/>
      <c r="C23" s="3"/>
      <c r="D23" s="3"/>
      <c r="E23" s="3"/>
      <c r="F23" s="3"/>
      <c r="G23" s="3"/>
      <c r="H23" s="3"/>
    </row>
    <row r="24" spans="1:8" ht="15.95" customHeight="1" x14ac:dyDescent="0.45">
      <c r="A24" s="3"/>
      <c r="B24" s="3"/>
      <c r="C24" s="3"/>
      <c r="D24" s="3"/>
      <c r="E24" s="3"/>
      <c r="F24" s="3"/>
      <c r="G24" s="3"/>
      <c r="H24" s="3"/>
    </row>
    <row r="25" spans="1:8" ht="15.95" customHeight="1" x14ac:dyDescent="0.45">
      <c r="A25" s="3"/>
      <c r="B25" s="3"/>
      <c r="C25" s="3"/>
      <c r="D25" s="3"/>
      <c r="E25" s="3"/>
      <c r="F25" s="3"/>
      <c r="G25" s="3"/>
      <c r="H25" s="3"/>
    </row>
    <row r="26" spans="1:8" ht="15.95" customHeight="1" x14ac:dyDescent="0.45">
      <c r="A26" s="3"/>
      <c r="B26" s="3"/>
      <c r="C26" s="3"/>
      <c r="D26" s="3"/>
      <c r="E26" s="3"/>
      <c r="F26" s="3"/>
      <c r="G26" s="3"/>
      <c r="H26" s="3"/>
    </row>
    <row r="27" spans="1:8" ht="15.95" customHeight="1" x14ac:dyDescent="0.45">
      <c r="A27" s="3"/>
      <c r="B27" s="3"/>
      <c r="C27" s="3"/>
      <c r="D27" s="3"/>
      <c r="E27" s="3"/>
      <c r="F27" s="3"/>
      <c r="G27" s="3"/>
      <c r="H27" s="3"/>
    </row>
    <row r="28" spans="1:8" ht="15.95" customHeight="1" x14ac:dyDescent="0.45">
      <c r="A28" s="3"/>
      <c r="B28" s="3"/>
      <c r="C28" s="3"/>
      <c r="D28" s="3"/>
      <c r="E28" s="3"/>
      <c r="F28" s="3"/>
      <c r="G28" s="3"/>
      <c r="H28" s="3"/>
    </row>
    <row r="29" spans="1:8" ht="15.95" customHeight="1" x14ac:dyDescent="0.45">
      <c r="A29" s="3"/>
      <c r="B29" s="3"/>
      <c r="C29" s="3"/>
      <c r="D29" s="3"/>
      <c r="E29" s="3"/>
      <c r="F29" s="3"/>
      <c r="G29" s="3"/>
      <c r="H29" s="3"/>
    </row>
    <row r="30" spans="1:8" ht="15.95" customHeight="1" x14ac:dyDescent="0.45">
      <c r="A30" s="3"/>
      <c r="B30" s="3"/>
      <c r="C30" s="3"/>
      <c r="D30" s="3"/>
      <c r="E30" s="3"/>
      <c r="F30" s="3"/>
      <c r="G30" s="3"/>
      <c r="H30" s="3"/>
    </row>
    <row r="31" spans="1:8" ht="15.95" customHeight="1" x14ac:dyDescent="0.45">
      <c r="A31" s="3"/>
      <c r="B31" s="3"/>
      <c r="C31" s="3"/>
      <c r="D31" s="3"/>
      <c r="E31" s="3"/>
      <c r="F31" s="3"/>
      <c r="G31" s="3"/>
      <c r="H31" s="3"/>
    </row>
    <row r="32" spans="1:8" ht="15.95" customHeight="1" x14ac:dyDescent="0.45">
      <c r="A32" s="3"/>
      <c r="B32" s="3"/>
      <c r="C32" s="3"/>
      <c r="D32" s="3"/>
      <c r="E32" s="3"/>
      <c r="F32" s="3"/>
      <c r="G32" s="3"/>
      <c r="H32" s="3"/>
    </row>
    <row r="33" spans="1:8" ht="15.95" customHeight="1" x14ac:dyDescent="0.45">
      <c r="A33" s="3"/>
      <c r="B33" s="3"/>
      <c r="C33" s="3"/>
      <c r="D33" s="3"/>
      <c r="E33" s="3"/>
      <c r="F33" s="3"/>
      <c r="G33" s="3"/>
      <c r="H33" s="3"/>
    </row>
    <row r="34" spans="1:8" ht="15.95" customHeight="1" x14ac:dyDescent="0.45">
      <c r="A34" s="3"/>
      <c r="B34" s="3"/>
      <c r="C34" s="3"/>
      <c r="D34" s="3"/>
      <c r="E34" s="3"/>
      <c r="F34" s="3"/>
      <c r="G34" s="3"/>
      <c r="H34" s="3"/>
    </row>
    <row r="35" spans="1:8" ht="15.95" customHeight="1" x14ac:dyDescent="0.45">
      <c r="A35" s="3"/>
      <c r="B35" s="3"/>
      <c r="C35" s="3"/>
      <c r="D35" s="3"/>
      <c r="E35" s="3"/>
      <c r="F35" s="3"/>
      <c r="G35" s="3"/>
      <c r="H35" s="3"/>
    </row>
    <row r="36" spans="1:8" ht="15.95" customHeight="1" x14ac:dyDescent="0.45">
      <c r="A36" s="3"/>
      <c r="B36" s="3"/>
      <c r="C36" s="3"/>
      <c r="D36" s="3"/>
      <c r="E36" s="3"/>
      <c r="F36" s="3"/>
      <c r="G36" s="3"/>
      <c r="H36" s="3"/>
    </row>
    <row r="37" spans="1:8" ht="15.95" customHeight="1" x14ac:dyDescent="0.45">
      <c r="A37" s="3"/>
      <c r="B37" s="3"/>
      <c r="C37" s="3"/>
      <c r="D37" s="3"/>
      <c r="E37" s="3"/>
      <c r="F37" s="3"/>
      <c r="G37" s="3"/>
      <c r="H37" s="3"/>
    </row>
    <row r="38" spans="1:8" ht="15.95" customHeight="1" x14ac:dyDescent="0.45">
      <c r="A38" s="3"/>
      <c r="B38" s="3"/>
      <c r="C38" s="3"/>
      <c r="D38" s="3"/>
      <c r="E38" s="3"/>
      <c r="F38" s="3"/>
      <c r="G38" s="3"/>
      <c r="H38" s="3"/>
    </row>
    <row r="39" spans="1:8" ht="15.95" customHeight="1" x14ac:dyDescent="0.45">
      <c r="A39" s="3"/>
      <c r="B39" s="3"/>
      <c r="C39" s="3"/>
      <c r="D39" s="3"/>
      <c r="E39" s="3"/>
      <c r="F39" s="3"/>
      <c r="G39" s="3"/>
      <c r="H39" s="3"/>
    </row>
    <row r="40" spans="1:8" ht="15.95" customHeight="1" x14ac:dyDescent="0.45">
      <c r="A40" s="3"/>
      <c r="B40" s="3"/>
      <c r="C40" s="3"/>
      <c r="D40" s="3"/>
      <c r="E40" s="3"/>
      <c r="F40" s="3"/>
      <c r="G40" s="3"/>
      <c r="H40" s="3"/>
    </row>
    <row r="41" spans="1:8" ht="15.95" customHeight="1" x14ac:dyDescent="0.45">
      <c r="A41" s="3"/>
      <c r="B41" s="3"/>
      <c r="C41" s="3"/>
      <c r="D41" s="3"/>
      <c r="E41" s="3"/>
      <c r="F41" s="3"/>
      <c r="G41" s="3"/>
      <c r="H41" s="3"/>
    </row>
    <row r="42" spans="1:8" ht="15.95" customHeight="1" x14ac:dyDescent="0.45">
      <c r="A42" s="3"/>
      <c r="B42" s="3"/>
      <c r="C42" s="3"/>
      <c r="D42" s="3"/>
      <c r="E42" s="3"/>
      <c r="F42" s="3"/>
      <c r="G42" s="3"/>
      <c r="H42" s="3"/>
    </row>
    <row r="43" spans="1:8" ht="15.95" customHeight="1" x14ac:dyDescent="0.45">
      <c r="A43" s="3"/>
      <c r="B43" s="3"/>
      <c r="C43" s="3"/>
      <c r="D43" s="3"/>
      <c r="E43" s="3"/>
      <c r="F43" s="3"/>
      <c r="G43" s="3"/>
      <c r="H43" s="3"/>
    </row>
    <row r="44" spans="1:8" ht="15.95" customHeight="1" x14ac:dyDescent="0.45">
      <c r="A44" s="3"/>
      <c r="B44" s="3"/>
      <c r="C44" s="3"/>
      <c r="D44" s="3"/>
      <c r="E44" s="3"/>
      <c r="F44" s="3"/>
      <c r="G44" s="3"/>
      <c r="H44" s="3"/>
    </row>
    <row r="45" spans="1:8" ht="15.95" customHeight="1" x14ac:dyDescent="0.45">
      <c r="A45" s="3"/>
      <c r="B45" s="3"/>
      <c r="C45" s="3"/>
      <c r="D45" s="3"/>
      <c r="E45" s="3"/>
      <c r="F45" s="3"/>
      <c r="G45" s="3"/>
      <c r="H45" s="3"/>
    </row>
    <row r="46" spans="1:8" ht="15.95" customHeight="1" x14ac:dyDescent="0.45">
      <c r="A46" s="3"/>
      <c r="B46" s="3"/>
      <c r="C46" s="3"/>
      <c r="D46" s="3"/>
      <c r="E46" s="3"/>
      <c r="F46" s="3"/>
      <c r="G46" s="3"/>
      <c r="H46" s="3"/>
    </row>
    <row r="47" spans="1:8" ht="15.95" customHeight="1" x14ac:dyDescent="0.45">
      <c r="A47" s="3"/>
      <c r="B47" s="3"/>
      <c r="C47" s="3"/>
      <c r="D47" s="3"/>
      <c r="E47" s="3"/>
      <c r="F47" s="3"/>
      <c r="G47" s="3"/>
      <c r="H47" s="3"/>
    </row>
    <row r="48" spans="1:8" ht="15.95" customHeight="1" x14ac:dyDescent="0.45">
      <c r="A48" s="3"/>
      <c r="B48" s="3"/>
      <c r="C48" s="3"/>
      <c r="D48" s="3"/>
      <c r="E48" s="3"/>
      <c r="F48" s="3"/>
      <c r="G48" s="3"/>
      <c r="H48" s="3"/>
    </row>
    <row r="49" spans="1:8" ht="15.95" customHeight="1" x14ac:dyDescent="0.45">
      <c r="A49" s="3"/>
      <c r="B49" s="3"/>
      <c r="C49" s="3"/>
      <c r="D49" s="3"/>
      <c r="E49" s="3"/>
      <c r="F49" s="3"/>
      <c r="G49" s="3"/>
      <c r="H49" s="3"/>
    </row>
    <row r="50" spans="1:8" ht="15.95" customHeight="1" x14ac:dyDescent="0.45">
      <c r="A50" s="3"/>
      <c r="B50" s="3"/>
      <c r="C50" s="3"/>
      <c r="D50" s="3"/>
      <c r="E50" s="3"/>
      <c r="F50" s="3"/>
      <c r="G50" s="3"/>
      <c r="H50" s="3"/>
    </row>
    <row r="51" spans="1:8" ht="15.95" customHeight="1" x14ac:dyDescent="0.45">
      <c r="A51" s="3"/>
      <c r="B51" s="3"/>
      <c r="C51" s="3"/>
      <c r="D51" s="3"/>
      <c r="E51" s="3"/>
      <c r="F51" s="3"/>
      <c r="G51" s="3"/>
      <c r="H51" s="3"/>
    </row>
    <row r="52" spans="1:8" ht="15.95" customHeight="1" x14ac:dyDescent="0.45">
      <c r="A52" s="3"/>
      <c r="B52" s="3"/>
      <c r="C52" s="3"/>
      <c r="D52" s="3"/>
      <c r="E52" s="3"/>
      <c r="F52" s="3"/>
      <c r="G52" s="3"/>
      <c r="H52" s="3"/>
    </row>
    <row r="53" spans="1:8" ht="15.95" customHeight="1" x14ac:dyDescent="0.45">
      <c r="A53" s="3"/>
      <c r="B53" s="3"/>
      <c r="C53" s="3"/>
      <c r="D53" s="3"/>
      <c r="E53" s="3"/>
      <c r="F53" s="3"/>
      <c r="G53" s="3"/>
      <c r="H53" s="3"/>
    </row>
    <row r="54" spans="1:8" ht="15.95" customHeight="1" x14ac:dyDescent="0.45">
      <c r="A54" s="3"/>
      <c r="B54" s="3"/>
      <c r="C54" s="3"/>
      <c r="D54" s="3"/>
      <c r="E54" s="3"/>
      <c r="F54" s="3"/>
      <c r="G54" s="3"/>
      <c r="H54" s="3"/>
    </row>
    <row r="55" spans="1:8" ht="15.95" customHeight="1" x14ac:dyDescent="0.45">
      <c r="A55" s="3"/>
      <c r="B55" s="1" t="s">
        <v>0</v>
      </c>
      <c r="C55" s="1"/>
      <c r="D55" s="1"/>
      <c r="E55" s="1"/>
      <c r="F55" s="2" t="s">
        <v>1</v>
      </c>
      <c r="G55" s="1"/>
      <c r="H55"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66"/>
  <sheetViews>
    <sheetView workbookViewId="0">
      <pane xSplit="1" ySplit="4" topLeftCell="B5" activePane="bottomRight" state="frozen"/>
      <selection pane="topRight"/>
      <selection pane="bottomLeft"/>
      <selection pane="bottomRight" activeCell="B5" sqref="B5"/>
    </sheetView>
  </sheetViews>
  <sheetFormatPr defaultColWidth="12.86328125" defaultRowHeight="12.75" x14ac:dyDescent="0.35"/>
  <cols>
    <col min="1" max="1" width="64.265625" customWidth="1"/>
    <col min="2" max="6" width="16.73046875" customWidth="1"/>
    <col min="7" max="36" width="16.86328125" customWidth="1"/>
    <col min="37" max="37" width="10.73046875" customWidth="1"/>
    <col min="38" max="41" width="16.73046875" customWidth="1"/>
  </cols>
  <sheetData>
    <row r="1" spans="1:46" ht="15" customHeight="1" x14ac:dyDescent="0.4">
      <c r="A1" s="4"/>
      <c r="B1" s="96"/>
      <c r="C1" s="96"/>
      <c r="D1" s="96"/>
      <c r="E1" s="96"/>
      <c r="F1" s="96"/>
      <c r="G1" s="96"/>
      <c r="H1" s="96"/>
      <c r="I1" s="96"/>
      <c r="J1" s="96"/>
      <c r="K1" s="96"/>
      <c r="L1" s="96"/>
      <c r="M1" s="96"/>
      <c r="N1" s="96"/>
      <c r="O1" s="96"/>
      <c r="P1" s="96"/>
      <c r="Q1" s="96"/>
      <c r="R1" s="96"/>
      <c r="S1" s="96"/>
      <c r="T1" s="96"/>
      <c r="U1" s="96"/>
      <c r="V1" s="96"/>
      <c r="W1" s="96"/>
      <c r="X1" s="96"/>
      <c r="AK1" s="96"/>
      <c r="AL1" s="96"/>
      <c r="AM1" s="96"/>
      <c r="AN1" s="96"/>
      <c r="AO1" s="96"/>
      <c r="AP1" s="96"/>
      <c r="AQ1" s="96"/>
    </row>
    <row r="2" spans="1:46" ht="15" customHeight="1" x14ac:dyDescent="0.4">
      <c r="A2" s="4" t="s">
        <v>2</v>
      </c>
      <c r="B2" s="96"/>
      <c r="C2" s="96"/>
      <c r="D2" s="96"/>
      <c r="E2" s="96"/>
      <c r="F2" s="96"/>
      <c r="G2" s="96"/>
      <c r="H2" s="96"/>
      <c r="I2" s="96"/>
      <c r="J2" s="96"/>
      <c r="K2" s="96"/>
      <c r="L2" s="96"/>
      <c r="M2" s="96"/>
      <c r="N2" s="96"/>
      <c r="O2" s="96"/>
      <c r="P2" s="96"/>
      <c r="Q2" s="96"/>
      <c r="R2" s="96"/>
      <c r="S2" s="96"/>
      <c r="T2" s="96"/>
      <c r="U2" s="96"/>
      <c r="V2" s="96"/>
      <c r="W2" s="96"/>
      <c r="X2" s="96"/>
      <c r="AK2" s="96"/>
      <c r="AL2" s="96"/>
      <c r="AM2" s="96"/>
      <c r="AN2" s="96"/>
      <c r="AO2" s="96"/>
      <c r="AP2" s="96"/>
      <c r="AQ2" s="96"/>
    </row>
    <row r="3" spans="1:46" ht="15" customHeight="1" x14ac:dyDescent="0.4">
      <c r="A3" s="5" t="s">
        <v>3</v>
      </c>
      <c r="B3" s="94"/>
      <c r="C3" s="94"/>
      <c r="D3" s="94"/>
      <c r="E3" s="94"/>
      <c r="F3" s="94"/>
      <c r="G3" s="94"/>
      <c r="H3" s="94"/>
      <c r="I3" s="94"/>
      <c r="J3" s="94"/>
      <c r="K3" s="94"/>
      <c r="L3" s="94"/>
      <c r="M3" s="94"/>
      <c r="N3" s="94"/>
      <c r="O3" s="94"/>
      <c r="P3" s="94"/>
      <c r="Q3" s="94"/>
      <c r="R3" s="94"/>
      <c r="S3" s="94"/>
      <c r="T3" s="94"/>
      <c r="U3" s="94"/>
      <c r="V3" s="94"/>
      <c r="W3" s="94"/>
      <c r="X3" s="94"/>
      <c r="AK3" s="96"/>
      <c r="AL3" s="100" t="s">
        <v>4</v>
      </c>
      <c r="AM3" s="98"/>
      <c r="AN3" s="98"/>
      <c r="AO3" s="98"/>
      <c r="AP3" s="98"/>
      <c r="AQ3" s="98"/>
      <c r="AR3" s="98"/>
      <c r="AS3" s="98"/>
      <c r="AT3" s="98"/>
    </row>
    <row r="4" spans="1:46" ht="15" customHeight="1" x14ac:dyDescent="0.4">
      <c r="A4" s="96"/>
      <c r="B4" s="6">
        <v>43190</v>
      </c>
      <c r="C4" s="6">
        <v>43281</v>
      </c>
      <c r="D4" s="6">
        <v>43373</v>
      </c>
      <c r="E4" s="6">
        <v>43465</v>
      </c>
      <c r="F4" s="6">
        <v>43555</v>
      </c>
      <c r="G4" s="6">
        <v>43646</v>
      </c>
      <c r="H4" s="6">
        <v>43738</v>
      </c>
      <c r="I4" s="6">
        <v>43830</v>
      </c>
      <c r="J4" s="6">
        <v>43921</v>
      </c>
      <c r="K4" s="6">
        <v>44012</v>
      </c>
      <c r="L4" s="6">
        <v>44104</v>
      </c>
      <c r="M4" s="6">
        <v>44196</v>
      </c>
      <c r="N4" s="6">
        <v>44286</v>
      </c>
      <c r="O4" s="6">
        <v>44377</v>
      </c>
      <c r="P4" s="6">
        <v>44469</v>
      </c>
      <c r="Q4" s="6">
        <v>44561</v>
      </c>
      <c r="R4" s="6">
        <v>44651</v>
      </c>
      <c r="S4" s="6">
        <v>44742</v>
      </c>
      <c r="T4" s="6">
        <v>44834</v>
      </c>
      <c r="U4" s="6">
        <v>44926</v>
      </c>
      <c r="V4" s="6">
        <v>45016</v>
      </c>
      <c r="W4" s="6">
        <v>45107</v>
      </c>
      <c r="X4" s="6">
        <v>45199</v>
      </c>
      <c r="Y4" s="7">
        <v>45291</v>
      </c>
      <c r="Z4" s="7">
        <v>45382</v>
      </c>
      <c r="AA4" s="7">
        <v>45473</v>
      </c>
      <c r="AB4" s="7">
        <v>45565</v>
      </c>
      <c r="AC4" s="7">
        <v>45657</v>
      </c>
      <c r="AD4" s="7">
        <v>45747</v>
      </c>
      <c r="AE4" s="7">
        <v>45838</v>
      </c>
      <c r="AF4" s="7">
        <v>45930</v>
      </c>
      <c r="AG4" s="7">
        <v>46022</v>
      </c>
      <c r="AH4" s="7">
        <v>46112</v>
      </c>
      <c r="AI4" s="7">
        <v>46203</v>
      </c>
      <c r="AJ4" s="7">
        <v>46295</v>
      </c>
      <c r="AK4" s="42"/>
      <c r="AL4" s="6">
        <v>43100</v>
      </c>
      <c r="AM4" s="6">
        <v>43465</v>
      </c>
      <c r="AN4" s="6">
        <v>43830</v>
      </c>
      <c r="AO4" s="6">
        <v>44196</v>
      </c>
      <c r="AP4" s="6">
        <v>44561</v>
      </c>
      <c r="AQ4" s="6">
        <v>44926</v>
      </c>
      <c r="AR4" s="7">
        <v>45291</v>
      </c>
      <c r="AS4" s="7">
        <v>45657</v>
      </c>
      <c r="AT4" s="7">
        <v>46022</v>
      </c>
    </row>
    <row r="5" spans="1:46" ht="15" customHeight="1" x14ac:dyDescent="0.4">
      <c r="A5" s="96"/>
      <c r="B5" s="99" t="s">
        <v>5</v>
      </c>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6"/>
      <c r="AL5" s="92" t="s">
        <v>6</v>
      </c>
      <c r="AM5" s="92" t="s">
        <v>6</v>
      </c>
      <c r="AN5" s="92" t="s">
        <v>6</v>
      </c>
      <c r="AO5" s="92" t="s">
        <v>6</v>
      </c>
      <c r="AP5" s="92" t="s">
        <v>6</v>
      </c>
      <c r="AQ5" s="92" t="s">
        <v>6</v>
      </c>
      <c r="AR5" s="8" t="s">
        <v>6</v>
      </c>
      <c r="AS5" s="8" t="s">
        <v>6</v>
      </c>
      <c r="AT5" s="8" t="s">
        <v>6</v>
      </c>
    </row>
    <row r="6" spans="1:46" ht="15" customHeight="1" x14ac:dyDescent="0.4">
      <c r="A6" s="96" t="s">
        <v>7</v>
      </c>
      <c r="B6" s="9">
        <v>316.3</v>
      </c>
      <c r="C6" s="9">
        <v>339.2</v>
      </c>
      <c r="D6" s="9">
        <v>360.3</v>
      </c>
      <c r="E6" s="9">
        <v>375.9</v>
      </c>
      <c r="F6" s="9">
        <v>385.6</v>
      </c>
      <c r="G6" s="9">
        <v>401.5</v>
      </c>
      <c r="H6" s="9">
        <v>428.2</v>
      </c>
      <c r="I6" s="9">
        <v>446</v>
      </c>
      <c r="J6" s="9">
        <v>455</v>
      </c>
      <c r="K6" s="9">
        <v>467.4</v>
      </c>
      <c r="L6" s="9">
        <v>487.4</v>
      </c>
      <c r="M6" s="9">
        <v>504.1</v>
      </c>
      <c r="N6" s="9">
        <v>511.6</v>
      </c>
      <c r="O6" s="9">
        <v>530.6</v>
      </c>
      <c r="P6" s="9">
        <v>550.20000000000005</v>
      </c>
      <c r="Q6" s="9">
        <v>565.5</v>
      </c>
      <c r="R6" s="9">
        <v>562.4</v>
      </c>
      <c r="S6" s="9">
        <v>572.70000000000005</v>
      </c>
      <c r="T6" s="9">
        <v>591</v>
      </c>
      <c r="U6" s="9">
        <v>598.79999999999995</v>
      </c>
      <c r="V6" s="9">
        <v>611.1</v>
      </c>
      <c r="W6" s="9">
        <v>622.5</v>
      </c>
      <c r="X6" s="9">
        <v>633</v>
      </c>
      <c r="Y6" s="10">
        <v>635</v>
      </c>
      <c r="Z6" s="10">
        <v>631.29999999999995</v>
      </c>
      <c r="AA6" s="10">
        <v>634.5</v>
      </c>
      <c r="AB6" s="10">
        <v>638.79999999999995</v>
      </c>
      <c r="AC6" s="10">
        <v>643.6</v>
      </c>
      <c r="AD6" s="10">
        <v>624.70000000000005</v>
      </c>
      <c r="AE6" s="10">
        <v>625.70000000000005</v>
      </c>
      <c r="AF6" s="10">
        <v>634.4</v>
      </c>
      <c r="AG6" s="10">
        <v>636.20000000000005</v>
      </c>
      <c r="AH6" s="10">
        <v>629.5</v>
      </c>
      <c r="AI6" s="10">
        <v>631.5</v>
      </c>
      <c r="AJ6" s="10">
        <v>637.29999999999995</v>
      </c>
      <c r="AK6" s="96"/>
      <c r="AL6" s="9">
        <v>1106.8</v>
      </c>
      <c r="AM6" s="9">
        <v>1391.7</v>
      </c>
      <c r="AN6" s="9">
        <f>SUM(F6:I6)</f>
        <v>1661.3</v>
      </c>
      <c r="AO6" s="9">
        <f>SUM(J6:M6)</f>
        <v>1913.9</v>
      </c>
      <c r="AP6" s="9">
        <f>SUM(N6:Q6)</f>
        <v>2157.9</v>
      </c>
      <c r="AQ6" s="9">
        <f>SUM(R6:U6)</f>
        <v>2324.8999999999996</v>
      </c>
      <c r="AR6" s="10">
        <f>SUM(V6:Y6)</f>
        <v>2501.6</v>
      </c>
      <c r="AS6" s="10">
        <f>SUM(Z6:AC6)</f>
        <v>2548.1999999999998</v>
      </c>
      <c r="AT6" s="10">
        <f>SUM(AD6:AG6)</f>
        <v>2521</v>
      </c>
    </row>
    <row r="7" spans="1:46" ht="15" customHeight="1" x14ac:dyDescent="0.4">
      <c r="A7" s="11" t="s">
        <v>8</v>
      </c>
      <c r="B7" s="12">
        <v>120.6</v>
      </c>
      <c r="C7" s="12">
        <v>89.5</v>
      </c>
      <c r="D7" s="12">
        <v>90.2</v>
      </c>
      <c r="E7" s="12">
        <v>94.4</v>
      </c>
      <c r="F7" s="12">
        <v>98.4</v>
      </c>
      <c r="G7" s="12">
        <v>102.9</v>
      </c>
      <c r="H7" s="12">
        <v>104.8</v>
      </c>
      <c r="I7" s="12">
        <v>104.9</v>
      </c>
      <c r="J7" s="12">
        <v>103.1</v>
      </c>
      <c r="K7" s="12">
        <v>102.5</v>
      </c>
      <c r="L7" s="12">
        <v>103.2</v>
      </c>
      <c r="M7" s="12">
        <v>105.8</v>
      </c>
      <c r="N7" s="12">
        <v>109.3</v>
      </c>
      <c r="O7" s="12">
        <v>107.1</v>
      </c>
      <c r="P7" s="12">
        <v>112</v>
      </c>
      <c r="Q7" s="12">
        <v>115.8</v>
      </c>
      <c r="R7" s="12">
        <v>112.9</v>
      </c>
      <c r="S7" s="12">
        <v>105.8</v>
      </c>
      <c r="T7" s="12">
        <v>109.7</v>
      </c>
      <c r="U7" s="12">
        <v>115.8</v>
      </c>
      <c r="V7" s="12">
        <v>116.8</v>
      </c>
      <c r="W7" s="12">
        <v>120.1</v>
      </c>
      <c r="X7" s="12">
        <v>119.6</v>
      </c>
      <c r="Y7" s="13">
        <v>122</v>
      </c>
      <c r="Z7" s="13">
        <v>105.8</v>
      </c>
      <c r="AA7" s="13">
        <v>107</v>
      </c>
      <c r="AB7" s="13">
        <v>111.5</v>
      </c>
      <c r="AC7" s="13">
        <v>120.8</v>
      </c>
      <c r="AD7" s="13">
        <v>116.7</v>
      </c>
      <c r="AE7" s="13">
        <v>123.7</v>
      </c>
      <c r="AF7" s="13">
        <v>128.30000000000001</v>
      </c>
      <c r="AG7" s="13">
        <v>132.1</v>
      </c>
      <c r="AH7" s="13">
        <v>128.1</v>
      </c>
      <c r="AI7" s="13">
        <v>125</v>
      </c>
      <c r="AJ7" s="13">
        <v>123.6</v>
      </c>
      <c r="AK7" s="96"/>
      <c r="AL7" s="12">
        <v>368.9</v>
      </c>
      <c r="AM7" s="12">
        <v>394.7</v>
      </c>
      <c r="AN7" s="12">
        <f>SUM(F7:I7)</f>
        <v>411</v>
      </c>
      <c r="AO7" s="12">
        <f>SUM(J7:M7)</f>
        <v>414.6</v>
      </c>
      <c r="AP7" s="12">
        <f>SUM(N7:Q7)</f>
        <v>444.2</v>
      </c>
      <c r="AQ7" s="12">
        <f>SUM(R7:U7)</f>
        <v>444.2</v>
      </c>
      <c r="AR7" s="13">
        <f>SUM(V7:Y7)</f>
        <v>478.5</v>
      </c>
      <c r="AS7" s="13">
        <f>SUM(Z7:AC7)</f>
        <v>445.1</v>
      </c>
      <c r="AT7" s="13">
        <f>SUM(AD7:AG7)</f>
        <v>500.80000000000007</v>
      </c>
    </row>
    <row r="8" spans="1:46" ht="15" customHeight="1" x14ac:dyDescent="0.4">
      <c r="A8" s="96" t="s">
        <v>9</v>
      </c>
      <c r="B8" s="14">
        <v>195.7</v>
      </c>
      <c r="C8" s="14">
        <v>249.7</v>
      </c>
      <c r="D8" s="14">
        <v>270.10000000000002</v>
      </c>
      <c r="E8" s="14">
        <v>281.5</v>
      </c>
      <c r="F8" s="14">
        <f t="shared" ref="F8:AJ8" si="0">F6-F7</f>
        <v>287.20000000000005</v>
      </c>
      <c r="G8" s="14">
        <f t="shared" si="0"/>
        <v>298.60000000000002</v>
      </c>
      <c r="H8" s="14">
        <f t="shared" si="0"/>
        <v>323.39999999999998</v>
      </c>
      <c r="I8" s="14">
        <f t="shared" si="0"/>
        <v>341.1</v>
      </c>
      <c r="J8" s="14">
        <f t="shared" si="0"/>
        <v>351.9</v>
      </c>
      <c r="K8" s="14">
        <f t="shared" si="0"/>
        <v>364.9</v>
      </c>
      <c r="L8" s="14">
        <f t="shared" si="0"/>
        <v>384.2</v>
      </c>
      <c r="M8" s="14">
        <f t="shared" si="0"/>
        <v>398.3</v>
      </c>
      <c r="N8" s="14">
        <f t="shared" si="0"/>
        <v>402.3</v>
      </c>
      <c r="O8" s="14">
        <f t="shared" si="0"/>
        <v>423.5</v>
      </c>
      <c r="P8" s="14">
        <f t="shared" si="0"/>
        <v>438.20000000000005</v>
      </c>
      <c r="Q8" s="14">
        <f t="shared" si="0"/>
        <v>449.7</v>
      </c>
      <c r="R8" s="14">
        <f t="shared" si="0"/>
        <v>449.5</v>
      </c>
      <c r="S8" s="14">
        <f t="shared" si="0"/>
        <v>466.90000000000003</v>
      </c>
      <c r="T8" s="14">
        <f t="shared" si="0"/>
        <v>481.3</v>
      </c>
      <c r="U8" s="14">
        <f t="shared" si="0"/>
        <v>482.99999999999994</v>
      </c>
      <c r="V8" s="14">
        <f t="shared" si="0"/>
        <v>494.3</v>
      </c>
      <c r="W8" s="14">
        <f t="shared" si="0"/>
        <v>502.4</v>
      </c>
      <c r="X8" s="14">
        <f t="shared" si="0"/>
        <v>513.4</v>
      </c>
      <c r="Y8" s="14">
        <f t="shared" si="0"/>
        <v>513</v>
      </c>
      <c r="Z8" s="14">
        <f t="shared" si="0"/>
        <v>525.5</v>
      </c>
      <c r="AA8" s="14">
        <f t="shared" si="0"/>
        <v>527.5</v>
      </c>
      <c r="AB8" s="14">
        <f t="shared" si="0"/>
        <v>527.29999999999995</v>
      </c>
      <c r="AC8" s="14">
        <f t="shared" si="0"/>
        <v>522.80000000000007</v>
      </c>
      <c r="AD8" s="14">
        <f t="shared" si="0"/>
        <v>508.00000000000006</v>
      </c>
      <c r="AE8" s="14">
        <f t="shared" si="0"/>
        <v>502.00000000000006</v>
      </c>
      <c r="AF8" s="14">
        <f t="shared" si="0"/>
        <v>506.09999999999997</v>
      </c>
      <c r="AG8" s="14">
        <f t="shared" si="0"/>
        <v>504.1</v>
      </c>
      <c r="AH8" s="14">
        <f t="shared" si="0"/>
        <v>501.4</v>
      </c>
      <c r="AI8" s="14">
        <f t="shared" si="0"/>
        <v>506.5</v>
      </c>
      <c r="AJ8" s="15">
        <f t="shared" si="0"/>
        <v>513.69999999999993</v>
      </c>
      <c r="AK8" s="96"/>
      <c r="AL8" s="14">
        <v>737.9</v>
      </c>
      <c r="AM8" s="14">
        <v>997</v>
      </c>
      <c r="AN8" s="14">
        <f>AN6-AN7</f>
        <v>1250.3</v>
      </c>
      <c r="AO8" s="14">
        <f>AO6-AO7</f>
        <v>1499.3000000000002</v>
      </c>
      <c r="AP8" s="14">
        <f>AP6-AP7</f>
        <v>1713.7</v>
      </c>
      <c r="AQ8" s="14">
        <f>AQ6-AQ7</f>
        <v>1880.6999999999996</v>
      </c>
      <c r="AR8" s="15">
        <f>SUM(V8:Y8)</f>
        <v>2023.1</v>
      </c>
      <c r="AS8" s="15">
        <f>AS6-AS7</f>
        <v>2103.1</v>
      </c>
      <c r="AT8" s="15">
        <f>AT6-AT7</f>
        <v>2020.1999999999998</v>
      </c>
    </row>
    <row r="9" spans="1:46" ht="15" customHeight="1" x14ac:dyDescent="0.4">
      <c r="A9" s="96" t="s">
        <v>10</v>
      </c>
      <c r="B9" s="96"/>
      <c r="C9" s="96"/>
      <c r="D9" s="96"/>
      <c r="E9" s="96"/>
      <c r="F9" s="96"/>
      <c r="G9" s="96"/>
      <c r="H9" s="96"/>
      <c r="I9" s="96"/>
      <c r="J9" s="96"/>
      <c r="K9" s="96"/>
      <c r="L9" s="96"/>
      <c r="M9" s="96"/>
      <c r="N9" s="96"/>
      <c r="O9" s="96"/>
      <c r="P9" s="96"/>
      <c r="Q9" s="96"/>
      <c r="R9" s="96"/>
      <c r="S9" s="96"/>
      <c r="T9" s="96"/>
      <c r="U9" s="96"/>
      <c r="V9" s="96"/>
      <c r="W9" s="96"/>
      <c r="X9" s="96"/>
      <c r="AK9" s="96"/>
      <c r="AL9" s="96"/>
      <c r="AM9" s="96"/>
      <c r="AN9" s="96"/>
      <c r="AO9" s="96"/>
      <c r="AP9" s="96"/>
      <c r="AQ9" s="96"/>
    </row>
    <row r="10" spans="1:46" ht="15" customHeight="1" x14ac:dyDescent="0.4">
      <c r="A10" s="11" t="s">
        <v>11</v>
      </c>
      <c r="B10" s="16">
        <v>378.5</v>
      </c>
      <c r="C10" s="16">
        <v>119.7</v>
      </c>
      <c r="D10" s="16">
        <v>133.19999999999999</v>
      </c>
      <c r="E10" s="16">
        <v>136.80000000000001</v>
      </c>
      <c r="F10" s="16">
        <v>150</v>
      </c>
      <c r="G10" s="16">
        <v>162.4</v>
      </c>
      <c r="H10" s="16">
        <v>172.8</v>
      </c>
      <c r="I10" s="16">
        <v>176.9</v>
      </c>
      <c r="J10" s="16">
        <v>181.8</v>
      </c>
      <c r="K10" s="16">
        <v>185.8</v>
      </c>
      <c r="L10" s="16">
        <v>183.3</v>
      </c>
      <c r="M10" s="16">
        <v>176.6</v>
      </c>
      <c r="N10" s="16">
        <v>181.2</v>
      </c>
      <c r="O10" s="16">
        <v>185.5</v>
      </c>
      <c r="P10" s="16">
        <v>187.3</v>
      </c>
      <c r="Q10" s="16">
        <v>201.9</v>
      </c>
      <c r="R10" s="16">
        <v>210.8</v>
      </c>
      <c r="S10" s="16">
        <v>215</v>
      </c>
      <c r="T10" s="16">
        <v>227.6</v>
      </c>
      <c r="U10" s="16">
        <v>238.5</v>
      </c>
      <c r="V10" s="16">
        <v>235.2</v>
      </c>
      <c r="W10" s="16">
        <v>262.8</v>
      </c>
      <c r="X10" s="16">
        <v>216.4</v>
      </c>
      <c r="Y10" s="17">
        <v>222.1</v>
      </c>
      <c r="Z10" s="17">
        <v>219.1</v>
      </c>
      <c r="AA10" s="17">
        <v>227.1</v>
      </c>
      <c r="AB10" s="17">
        <v>225.7</v>
      </c>
      <c r="AC10" s="17">
        <v>243</v>
      </c>
      <c r="AD10" s="17">
        <v>178.4</v>
      </c>
      <c r="AE10" s="17">
        <v>184.4</v>
      </c>
      <c r="AF10" s="17">
        <v>182.3</v>
      </c>
      <c r="AG10" s="17">
        <v>186.9</v>
      </c>
      <c r="AH10" s="17">
        <v>184.2</v>
      </c>
      <c r="AI10" s="17">
        <v>188.1</v>
      </c>
      <c r="AJ10" s="17">
        <v>185.4</v>
      </c>
      <c r="AK10" s="96"/>
      <c r="AL10" s="16">
        <v>380.3</v>
      </c>
      <c r="AM10" s="16">
        <v>768.2</v>
      </c>
      <c r="AN10" s="16">
        <f>SUM(F10:I10)</f>
        <v>662.1</v>
      </c>
      <c r="AO10" s="16">
        <f>SUM(J10:M10)</f>
        <v>727.50000000000011</v>
      </c>
      <c r="AP10" s="16">
        <f>SUM(N10:Q10)</f>
        <v>755.9</v>
      </c>
      <c r="AQ10" s="16">
        <f>SUM(R10:U10)</f>
        <v>891.9</v>
      </c>
      <c r="AR10" s="17">
        <f t="shared" ref="AR10:AR20" si="1">SUM(V10:Y10)</f>
        <v>936.5</v>
      </c>
      <c r="AS10" s="17">
        <f>SUM(Z10:AC10)</f>
        <v>914.9</v>
      </c>
      <c r="AT10" s="17">
        <f>SUM(AD10:AG10)</f>
        <v>732</v>
      </c>
    </row>
    <row r="11" spans="1:46" ht="15" customHeight="1" x14ac:dyDescent="0.4">
      <c r="A11" s="11" t="s">
        <v>12</v>
      </c>
      <c r="B11" s="16">
        <v>157</v>
      </c>
      <c r="C11" s="16">
        <v>87.4</v>
      </c>
      <c r="D11" s="16">
        <v>95</v>
      </c>
      <c r="E11" s="16">
        <v>100.2</v>
      </c>
      <c r="F11" s="16">
        <v>101.5</v>
      </c>
      <c r="G11" s="16">
        <v>107.3</v>
      </c>
      <c r="H11" s="16">
        <v>108.2</v>
      </c>
      <c r="I11" s="16">
        <v>106.3</v>
      </c>
      <c r="J11" s="16">
        <v>104.3</v>
      </c>
      <c r="K11" s="16">
        <v>102.8</v>
      </c>
      <c r="L11" s="16">
        <v>105.8</v>
      </c>
      <c r="M11" s="16">
        <v>109.9</v>
      </c>
      <c r="N11" s="16">
        <v>102.7</v>
      </c>
      <c r="O11" s="16">
        <v>100.8</v>
      </c>
      <c r="P11" s="16">
        <v>115.7</v>
      </c>
      <c r="Q11" s="16">
        <v>108.3</v>
      </c>
      <c r="R11" s="16">
        <v>95.7</v>
      </c>
      <c r="S11" s="16">
        <v>105</v>
      </c>
      <c r="T11" s="16">
        <v>103.6</v>
      </c>
      <c r="U11" s="16">
        <v>105.1</v>
      </c>
      <c r="V11" s="16">
        <v>119.2</v>
      </c>
      <c r="W11" s="16">
        <v>120.9</v>
      </c>
      <c r="X11" s="16">
        <v>106.3</v>
      </c>
      <c r="Y11" s="17">
        <v>119.6</v>
      </c>
      <c r="Z11" s="17">
        <v>108.8</v>
      </c>
      <c r="AA11" s="17">
        <v>112.5</v>
      </c>
      <c r="AB11" s="17">
        <v>110.5</v>
      </c>
      <c r="AC11" s="17">
        <v>128.9</v>
      </c>
      <c r="AD11" s="17">
        <v>92</v>
      </c>
      <c r="AE11" s="17">
        <v>87.8</v>
      </c>
      <c r="AF11" s="17">
        <v>91.5</v>
      </c>
      <c r="AG11" s="17">
        <v>98.6</v>
      </c>
      <c r="AH11" s="17">
        <v>86.9</v>
      </c>
      <c r="AI11" s="17">
        <v>89.8</v>
      </c>
      <c r="AJ11" s="17">
        <v>86.6</v>
      </c>
      <c r="AK11" s="96"/>
      <c r="AL11" s="16">
        <v>314</v>
      </c>
      <c r="AM11" s="16">
        <v>439.6</v>
      </c>
      <c r="AN11" s="16">
        <f>SUM(F11:I11)</f>
        <v>423.3</v>
      </c>
      <c r="AO11" s="16">
        <f>SUM(J11:M11)</f>
        <v>422.79999999999995</v>
      </c>
      <c r="AP11" s="16">
        <f>SUM(N11:Q11)</f>
        <v>427.5</v>
      </c>
      <c r="AQ11" s="16">
        <f>SUM(R11:U11)</f>
        <v>409.4</v>
      </c>
      <c r="AR11" s="17">
        <f t="shared" si="1"/>
        <v>466</v>
      </c>
      <c r="AS11" s="17">
        <f>SUM(Z11:AC11)</f>
        <v>460.70000000000005</v>
      </c>
      <c r="AT11" s="17">
        <f>SUM(AD11:AG11)</f>
        <v>369.9</v>
      </c>
    </row>
    <row r="12" spans="1:46" ht="15" customHeight="1" x14ac:dyDescent="0.4">
      <c r="A12" s="11" t="s">
        <v>13</v>
      </c>
      <c r="B12" s="16">
        <v>126.1</v>
      </c>
      <c r="C12" s="16">
        <v>49.8</v>
      </c>
      <c r="D12" s="16">
        <v>50.8</v>
      </c>
      <c r="E12" s="16">
        <v>56.5</v>
      </c>
      <c r="F12" s="16">
        <v>57</v>
      </c>
      <c r="G12" s="16">
        <v>62.9</v>
      </c>
      <c r="H12" s="16">
        <v>61</v>
      </c>
      <c r="I12" s="16">
        <v>64.5</v>
      </c>
      <c r="J12" s="16">
        <v>39</v>
      </c>
      <c r="K12" s="16">
        <v>63.5</v>
      </c>
      <c r="L12" s="16">
        <v>65.099999999999994</v>
      </c>
      <c r="M12" s="16">
        <v>60.2</v>
      </c>
      <c r="N12" s="16">
        <v>58.6</v>
      </c>
      <c r="O12" s="16">
        <v>52.8</v>
      </c>
      <c r="P12" s="16">
        <v>57.9</v>
      </c>
      <c r="Q12" s="16">
        <v>55.3</v>
      </c>
      <c r="R12" s="16">
        <v>53.5</v>
      </c>
      <c r="S12" s="16">
        <v>55.3</v>
      </c>
      <c r="T12" s="16">
        <v>56.8</v>
      </c>
      <c r="U12" s="16">
        <v>57.3</v>
      </c>
      <c r="V12" s="16">
        <v>55.8</v>
      </c>
      <c r="W12" s="16">
        <v>60</v>
      </c>
      <c r="X12" s="16">
        <v>60</v>
      </c>
      <c r="Y12" s="17">
        <v>61.3</v>
      </c>
      <c r="Z12" s="17">
        <v>54.1</v>
      </c>
      <c r="AA12" s="17">
        <v>60.9</v>
      </c>
      <c r="AB12" s="17">
        <v>63.3</v>
      </c>
      <c r="AC12" s="17">
        <v>62.9</v>
      </c>
      <c r="AD12" s="17">
        <v>53.8</v>
      </c>
      <c r="AE12" s="17">
        <v>58.8</v>
      </c>
      <c r="AF12" s="17">
        <v>57.6</v>
      </c>
      <c r="AG12" s="17">
        <v>60.3</v>
      </c>
      <c r="AH12" s="17">
        <v>57.5</v>
      </c>
      <c r="AI12" s="17">
        <v>63.8</v>
      </c>
      <c r="AJ12" s="17">
        <v>66.5</v>
      </c>
      <c r="AK12" s="96"/>
      <c r="AL12" s="16">
        <v>157.30000000000001</v>
      </c>
      <c r="AM12" s="16">
        <v>283.2</v>
      </c>
      <c r="AN12" s="16">
        <f>SUM(F12:I12)</f>
        <v>245.4</v>
      </c>
      <c r="AO12" s="16">
        <f>SUM(J12:M12)</f>
        <v>227.8</v>
      </c>
      <c r="AP12" s="16">
        <f>SUM(N12:Q12)</f>
        <v>224.60000000000002</v>
      </c>
      <c r="AQ12" s="16">
        <f>SUM(R12:U12)</f>
        <v>222.89999999999998</v>
      </c>
      <c r="AR12" s="17">
        <f t="shared" si="1"/>
        <v>237.10000000000002</v>
      </c>
      <c r="AS12" s="17">
        <f>SUM(Z12:AC12)</f>
        <v>241.20000000000002</v>
      </c>
      <c r="AT12" s="17">
        <f>SUM(AD12:AG12)</f>
        <v>230.5</v>
      </c>
    </row>
    <row r="13" spans="1:46" ht="15" customHeight="1" x14ac:dyDescent="0.4">
      <c r="A13" s="18" t="s">
        <v>14</v>
      </c>
      <c r="B13" s="12">
        <v>0</v>
      </c>
      <c r="C13" s="12">
        <v>0</v>
      </c>
      <c r="D13" s="12">
        <v>0</v>
      </c>
      <c r="E13" s="12">
        <v>0</v>
      </c>
      <c r="F13" s="12">
        <v>0</v>
      </c>
      <c r="G13" s="12">
        <v>0</v>
      </c>
      <c r="H13" s="12">
        <v>0</v>
      </c>
      <c r="I13" s="12">
        <v>0</v>
      </c>
      <c r="J13" s="12">
        <v>0</v>
      </c>
      <c r="K13" s="12">
        <v>0</v>
      </c>
      <c r="L13" s="12">
        <v>0</v>
      </c>
      <c r="M13" s="12">
        <v>398.2</v>
      </c>
      <c r="N13" s="12">
        <v>17.3</v>
      </c>
      <c r="O13" s="12">
        <v>0</v>
      </c>
      <c r="P13" s="12">
        <v>0</v>
      </c>
      <c r="Q13" s="12">
        <v>14</v>
      </c>
      <c r="R13" s="12">
        <v>0</v>
      </c>
      <c r="S13" s="12">
        <v>8.6999999999999993</v>
      </c>
      <c r="T13" s="12">
        <v>4</v>
      </c>
      <c r="U13" s="12">
        <v>162.5</v>
      </c>
      <c r="V13" s="12">
        <v>0</v>
      </c>
      <c r="W13" s="12">
        <v>2.2000000000000002</v>
      </c>
      <c r="X13" s="12">
        <v>0</v>
      </c>
      <c r="Y13" s="13">
        <v>-157.4</v>
      </c>
      <c r="Z13" s="13">
        <v>0</v>
      </c>
      <c r="AA13" s="13">
        <v>0</v>
      </c>
      <c r="AB13" s="13">
        <v>0</v>
      </c>
      <c r="AC13" s="13">
        <v>0.1</v>
      </c>
      <c r="AD13" s="13">
        <v>0</v>
      </c>
      <c r="AE13" s="13">
        <v>2.6</v>
      </c>
      <c r="AF13" s="13">
        <v>0</v>
      </c>
      <c r="AG13" s="13">
        <v>-3.9</v>
      </c>
      <c r="AH13" s="13">
        <v>0</v>
      </c>
      <c r="AI13" s="13">
        <v>0</v>
      </c>
      <c r="AJ13" s="13">
        <v>0</v>
      </c>
      <c r="AK13" s="96"/>
      <c r="AL13" s="12">
        <v>0</v>
      </c>
      <c r="AM13" s="12">
        <v>0</v>
      </c>
      <c r="AN13" s="12">
        <v>0</v>
      </c>
      <c r="AO13" s="19">
        <f>SUM(J13:M13)</f>
        <v>398.2</v>
      </c>
      <c r="AP13" s="19">
        <f>SUM(N13:Q13)</f>
        <v>31.3</v>
      </c>
      <c r="AQ13" s="12">
        <f>SUM(R13:U13)</f>
        <v>175.2</v>
      </c>
      <c r="AR13" s="13">
        <f t="shared" si="1"/>
        <v>-155.20000000000002</v>
      </c>
      <c r="AS13" s="13">
        <f>SUM(Z13:AC13)</f>
        <v>0.1</v>
      </c>
      <c r="AT13" s="13">
        <f>SUM(AD13:AG13)</f>
        <v>-1.2999999999999998</v>
      </c>
    </row>
    <row r="14" spans="1:46" ht="15" customHeight="1" x14ac:dyDescent="0.4">
      <c r="A14" s="20" t="s">
        <v>15</v>
      </c>
      <c r="B14" s="21">
        <v>661.6</v>
      </c>
      <c r="C14" s="21">
        <v>256.89999999999998</v>
      </c>
      <c r="D14" s="21">
        <v>279</v>
      </c>
      <c r="E14" s="21">
        <v>293.5</v>
      </c>
      <c r="F14" s="21">
        <f t="shared" ref="F14:K14" si="2">SUM(F10:F12)</f>
        <v>308.5</v>
      </c>
      <c r="G14" s="21">
        <f t="shared" si="2"/>
        <v>332.59999999999997</v>
      </c>
      <c r="H14" s="21">
        <f t="shared" si="2"/>
        <v>342</v>
      </c>
      <c r="I14" s="21">
        <f t="shared" si="2"/>
        <v>347.7</v>
      </c>
      <c r="J14" s="21">
        <f t="shared" si="2"/>
        <v>325.10000000000002</v>
      </c>
      <c r="K14" s="21">
        <f t="shared" si="2"/>
        <v>352.1</v>
      </c>
      <c r="L14" s="21">
        <f t="shared" ref="L14:AJ14" si="3">SUM(L10:L13)</f>
        <v>354.20000000000005</v>
      </c>
      <c r="M14" s="21">
        <f t="shared" si="3"/>
        <v>744.9</v>
      </c>
      <c r="N14" s="21">
        <f t="shared" si="3"/>
        <v>359.8</v>
      </c>
      <c r="O14" s="21">
        <f t="shared" si="3"/>
        <v>339.1</v>
      </c>
      <c r="P14" s="21">
        <f t="shared" si="3"/>
        <v>360.9</v>
      </c>
      <c r="Q14" s="21">
        <f t="shared" si="3"/>
        <v>379.5</v>
      </c>
      <c r="R14" s="21">
        <f t="shared" si="3"/>
        <v>360</v>
      </c>
      <c r="S14" s="21">
        <f t="shared" si="3"/>
        <v>384</v>
      </c>
      <c r="T14" s="21">
        <f t="shared" si="3"/>
        <v>392</v>
      </c>
      <c r="U14" s="21">
        <f t="shared" si="3"/>
        <v>563.40000000000009</v>
      </c>
      <c r="V14" s="21">
        <f t="shared" si="3"/>
        <v>410.2</v>
      </c>
      <c r="W14" s="21">
        <f t="shared" si="3"/>
        <v>445.90000000000003</v>
      </c>
      <c r="X14" s="21">
        <f t="shared" si="3"/>
        <v>382.7</v>
      </c>
      <c r="Y14" s="21">
        <f t="shared" si="3"/>
        <v>245.6</v>
      </c>
      <c r="Z14" s="21">
        <f t="shared" si="3"/>
        <v>382</v>
      </c>
      <c r="AA14" s="21">
        <f t="shared" si="3"/>
        <v>400.5</v>
      </c>
      <c r="AB14" s="21">
        <f t="shared" si="3"/>
        <v>399.5</v>
      </c>
      <c r="AC14" s="21">
        <f t="shared" si="3"/>
        <v>434.9</v>
      </c>
      <c r="AD14" s="21">
        <f t="shared" si="3"/>
        <v>324.2</v>
      </c>
      <c r="AE14" s="21">
        <f t="shared" si="3"/>
        <v>333.6</v>
      </c>
      <c r="AF14" s="21">
        <f t="shared" si="3"/>
        <v>331.40000000000003</v>
      </c>
      <c r="AG14" s="21">
        <f t="shared" si="3"/>
        <v>341.90000000000003</v>
      </c>
      <c r="AH14" s="21">
        <f t="shared" si="3"/>
        <v>328.6</v>
      </c>
      <c r="AI14" s="21">
        <f t="shared" si="3"/>
        <v>341.7</v>
      </c>
      <c r="AJ14" s="22">
        <f t="shared" si="3"/>
        <v>338.5</v>
      </c>
      <c r="AK14" s="96"/>
      <c r="AL14" s="21">
        <v>851.6</v>
      </c>
      <c r="AM14" s="21">
        <v>1491</v>
      </c>
      <c r="AN14" s="21">
        <f>SUM(AN10:AN12)</f>
        <v>1330.8000000000002</v>
      </c>
      <c r="AO14" s="21">
        <f>SUM(AO10:AO13)</f>
        <v>1776.3000000000002</v>
      </c>
      <c r="AP14" s="21">
        <f>SUM(AP10:AP13)</f>
        <v>1439.3</v>
      </c>
      <c r="AQ14" s="21">
        <f>SUM(AQ10:AQ13)</f>
        <v>1699.3999999999999</v>
      </c>
      <c r="AR14" s="22">
        <f t="shared" si="1"/>
        <v>1484.3999999999999</v>
      </c>
      <c r="AS14" s="22">
        <f>SUM(AS10:AS13)</f>
        <v>1616.8999999999999</v>
      </c>
      <c r="AT14" s="22">
        <f>SUM(AT10:AT13)</f>
        <v>1331.1000000000001</v>
      </c>
    </row>
    <row r="15" spans="1:46" ht="15" customHeight="1" x14ac:dyDescent="0.4">
      <c r="A15" s="20" t="s">
        <v>16</v>
      </c>
      <c r="B15" s="9">
        <v>-465.9</v>
      </c>
      <c r="C15" s="9">
        <v>-7.2</v>
      </c>
      <c r="D15" s="9">
        <v>-8.9</v>
      </c>
      <c r="E15" s="9">
        <v>-12</v>
      </c>
      <c r="F15" s="9">
        <f t="shared" ref="F15:L15" si="4">F8-F14</f>
        <v>-21.299999999999955</v>
      </c>
      <c r="G15" s="9">
        <f t="shared" si="4"/>
        <v>-33.999999999999943</v>
      </c>
      <c r="H15" s="9">
        <f t="shared" si="4"/>
        <v>-18.600000000000023</v>
      </c>
      <c r="I15" s="9">
        <f t="shared" si="4"/>
        <v>-6.5999999999999659</v>
      </c>
      <c r="J15" s="9">
        <f t="shared" si="4"/>
        <v>26.799999999999955</v>
      </c>
      <c r="K15" s="9">
        <f t="shared" si="4"/>
        <v>12.799999999999955</v>
      </c>
      <c r="L15" s="9">
        <f t="shared" si="4"/>
        <v>29.999999999999943</v>
      </c>
      <c r="M15" s="9">
        <v>-346.6</v>
      </c>
      <c r="N15" s="9">
        <v>42.5</v>
      </c>
      <c r="O15" s="9">
        <f>O8-O14</f>
        <v>84.399999999999977</v>
      </c>
      <c r="P15" s="9">
        <f>P8-P14</f>
        <v>77.300000000000068</v>
      </c>
      <c r="Q15" s="9">
        <v>70.2</v>
      </c>
      <c r="R15" s="9">
        <v>89.5</v>
      </c>
      <c r="S15" s="9">
        <f t="shared" ref="S15:AD15" si="5">S8-S14</f>
        <v>82.900000000000034</v>
      </c>
      <c r="T15" s="9">
        <f t="shared" si="5"/>
        <v>89.300000000000011</v>
      </c>
      <c r="U15" s="9">
        <f t="shared" si="5"/>
        <v>-80.400000000000148</v>
      </c>
      <c r="V15" s="9">
        <f t="shared" si="5"/>
        <v>84.100000000000023</v>
      </c>
      <c r="W15" s="9">
        <f t="shared" si="5"/>
        <v>56.499999999999943</v>
      </c>
      <c r="X15" s="9">
        <f t="shared" si="5"/>
        <v>130.69999999999999</v>
      </c>
      <c r="Y15" s="9">
        <f t="shared" si="5"/>
        <v>267.39999999999998</v>
      </c>
      <c r="Z15" s="9">
        <f t="shared" si="5"/>
        <v>143.5</v>
      </c>
      <c r="AA15" s="9">
        <f t="shared" si="5"/>
        <v>127</v>
      </c>
      <c r="AB15" s="9">
        <f t="shared" si="5"/>
        <v>127.79999999999995</v>
      </c>
      <c r="AC15" s="9">
        <f t="shared" si="5"/>
        <v>87.900000000000091</v>
      </c>
      <c r="AD15" s="9">
        <f t="shared" si="5"/>
        <v>183.80000000000007</v>
      </c>
      <c r="AE15" s="10">
        <v>168.4</v>
      </c>
      <c r="AF15" s="9">
        <f>AF8-AF14</f>
        <v>174.69999999999993</v>
      </c>
      <c r="AG15" s="9">
        <f>AG8-AG14</f>
        <v>162.19999999999999</v>
      </c>
      <c r="AH15" s="9">
        <f>AH8-AH14</f>
        <v>172.79999999999995</v>
      </c>
      <c r="AI15" s="9">
        <f>AI8-AI14</f>
        <v>164.8</v>
      </c>
      <c r="AJ15" s="10">
        <f>AJ8-AJ14</f>
        <v>175.19999999999993</v>
      </c>
      <c r="AK15" s="96"/>
      <c r="AL15" s="9">
        <v>-113.7</v>
      </c>
      <c r="AM15" s="9">
        <v>-494</v>
      </c>
      <c r="AN15" s="9">
        <f>AN8-AN14</f>
        <v>-80.500000000000227</v>
      </c>
      <c r="AO15" s="9">
        <f>SUM(J15:M15)</f>
        <v>-277.00000000000017</v>
      </c>
      <c r="AP15" s="9">
        <f>SUM(N15:Q15)</f>
        <v>274.40000000000003</v>
      </c>
      <c r="AQ15" s="9">
        <f>SUM(R15:U15)</f>
        <v>181.2999999999999</v>
      </c>
      <c r="AR15" s="10">
        <f t="shared" si="1"/>
        <v>538.69999999999993</v>
      </c>
      <c r="AS15" s="10">
        <f>SUM(Z15:AC15)</f>
        <v>486.20000000000005</v>
      </c>
      <c r="AT15" s="10">
        <f t="shared" ref="AT15:AT20" si="6">SUM(AD15:AG15)</f>
        <v>689.09999999999991</v>
      </c>
    </row>
    <row r="16" spans="1:46" ht="15" customHeight="1" x14ac:dyDescent="0.4">
      <c r="A16" s="20" t="s">
        <v>17</v>
      </c>
      <c r="B16" s="16">
        <v>-1.2</v>
      </c>
      <c r="C16" s="16">
        <v>2</v>
      </c>
      <c r="D16" s="16">
        <v>2.4</v>
      </c>
      <c r="E16" s="16">
        <v>3.9</v>
      </c>
      <c r="F16" s="16">
        <v>3.7</v>
      </c>
      <c r="G16" s="16">
        <v>3.2</v>
      </c>
      <c r="H16" s="16">
        <v>3</v>
      </c>
      <c r="I16" s="16">
        <v>2.6</v>
      </c>
      <c r="J16" s="16">
        <v>2.4</v>
      </c>
      <c r="K16" s="16">
        <v>0.1</v>
      </c>
      <c r="L16" s="16">
        <v>0.1</v>
      </c>
      <c r="M16" s="16">
        <v>-0.9</v>
      </c>
      <c r="N16" s="16">
        <v>-1.2</v>
      </c>
      <c r="O16" s="16">
        <v>-0.9</v>
      </c>
      <c r="P16" s="16">
        <v>-1.7</v>
      </c>
      <c r="Q16" s="16">
        <v>-1.4</v>
      </c>
      <c r="R16" s="16">
        <v>-1.4</v>
      </c>
      <c r="S16" s="16">
        <v>-0.5</v>
      </c>
      <c r="T16" s="16">
        <v>1.7</v>
      </c>
      <c r="U16" s="16">
        <v>3.5</v>
      </c>
      <c r="V16" s="16">
        <v>3.9</v>
      </c>
      <c r="W16" s="16">
        <v>3.7</v>
      </c>
      <c r="X16" s="16">
        <v>5</v>
      </c>
      <c r="Y16" s="17">
        <v>6.8</v>
      </c>
      <c r="Z16" s="17">
        <v>7.3</v>
      </c>
      <c r="AA16" s="17">
        <v>4.7</v>
      </c>
      <c r="AB16" s="17">
        <v>3.8</v>
      </c>
      <c r="AC16" s="17">
        <v>-1.9</v>
      </c>
      <c r="AD16" s="17">
        <v>-14.6</v>
      </c>
      <c r="AE16" s="17">
        <v>-18.600000000000001</v>
      </c>
      <c r="AF16" s="17">
        <v>-20.3</v>
      </c>
      <c r="AG16" s="17">
        <v>-25.1</v>
      </c>
      <c r="AH16" s="17">
        <v>-36.700000000000003</v>
      </c>
      <c r="AI16" s="17">
        <v>-50</v>
      </c>
      <c r="AJ16" s="17">
        <v>-51.2</v>
      </c>
      <c r="AK16" s="96"/>
      <c r="AL16" s="16">
        <v>-11</v>
      </c>
      <c r="AM16" s="16">
        <v>7.1</v>
      </c>
      <c r="AN16" s="16">
        <f>SUM(F16:I16)</f>
        <v>12.5</v>
      </c>
      <c r="AO16" s="16">
        <f>SUM(J16:M16)</f>
        <v>1.7000000000000002</v>
      </c>
      <c r="AP16" s="16">
        <f>SUM(N16:Q16)</f>
        <v>-5.1999999999999993</v>
      </c>
      <c r="AQ16" s="16">
        <f>SUM(R16:U16)</f>
        <v>3.3</v>
      </c>
      <c r="AR16" s="17">
        <f t="shared" si="1"/>
        <v>19.399999999999999</v>
      </c>
      <c r="AS16" s="17">
        <f>SUM(Z16:AC16)</f>
        <v>13.9</v>
      </c>
      <c r="AT16" s="17">
        <f t="shared" si="6"/>
        <v>-78.599999999999994</v>
      </c>
    </row>
    <row r="17" spans="1:46" ht="15" customHeight="1" x14ac:dyDescent="0.4">
      <c r="A17" s="20" t="s">
        <v>18</v>
      </c>
      <c r="B17" s="12">
        <v>3.4</v>
      </c>
      <c r="C17" s="12">
        <v>2.2000000000000002</v>
      </c>
      <c r="D17" s="12">
        <v>0.5</v>
      </c>
      <c r="E17" s="12">
        <v>0.7</v>
      </c>
      <c r="F17" s="12">
        <v>4.2</v>
      </c>
      <c r="G17" s="12">
        <v>10</v>
      </c>
      <c r="H17" s="12">
        <v>0.2</v>
      </c>
      <c r="I17" s="12">
        <v>1.6</v>
      </c>
      <c r="J17" s="12">
        <v>10.6</v>
      </c>
      <c r="K17" s="12">
        <v>9</v>
      </c>
      <c r="L17" s="12">
        <v>3.5</v>
      </c>
      <c r="M17" s="12">
        <v>2</v>
      </c>
      <c r="N17" s="12">
        <v>5.0999999999999996</v>
      </c>
      <c r="O17" s="12">
        <v>7.5</v>
      </c>
      <c r="P17" s="12">
        <v>0.5</v>
      </c>
      <c r="Q17" s="12">
        <v>17</v>
      </c>
      <c r="R17" s="12">
        <v>5.7</v>
      </c>
      <c r="S17" s="12">
        <v>-3.3</v>
      </c>
      <c r="T17" s="12">
        <v>7.2</v>
      </c>
      <c r="U17" s="12">
        <v>-1.5</v>
      </c>
      <c r="V17" s="12">
        <v>-0.4</v>
      </c>
      <c r="W17" s="12">
        <v>-1.2</v>
      </c>
      <c r="X17" s="12">
        <v>-0.2</v>
      </c>
      <c r="Y17" s="13">
        <v>-1.9</v>
      </c>
      <c r="Z17" s="13">
        <v>0.3</v>
      </c>
      <c r="AA17" s="13">
        <v>1.9</v>
      </c>
      <c r="AB17" s="13">
        <v>1.1000000000000001</v>
      </c>
      <c r="AC17" s="13">
        <v>6.4</v>
      </c>
      <c r="AD17" s="13">
        <v>0.3</v>
      </c>
      <c r="AE17" s="13">
        <v>-2</v>
      </c>
      <c r="AF17" s="13">
        <v>2.8</v>
      </c>
      <c r="AG17" s="13">
        <v>6</v>
      </c>
      <c r="AH17" s="13">
        <v>5.3</v>
      </c>
      <c r="AI17" s="13">
        <v>2.9</v>
      </c>
      <c r="AJ17" s="13">
        <v>5.6</v>
      </c>
      <c r="AK17" s="96"/>
      <c r="AL17" s="12">
        <v>13.2</v>
      </c>
      <c r="AM17" s="12">
        <v>6.8</v>
      </c>
      <c r="AN17" s="12">
        <f>SUM(F17:I17)</f>
        <v>15.999999999999998</v>
      </c>
      <c r="AO17" s="12">
        <f>SUM(J17:M17)</f>
        <v>25.1</v>
      </c>
      <c r="AP17" s="12">
        <f>SUM(N17:Q17)</f>
        <v>30.1</v>
      </c>
      <c r="AQ17" s="12">
        <f>SUM(R17:U17)</f>
        <v>8.1000000000000014</v>
      </c>
      <c r="AR17" s="13">
        <f t="shared" si="1"/>
        <v>-3.7</v>
      </c>
      <c r="AS17" s="13">
        <f>SUM(Z17:AC17)</f>
        <v>9.6999999999999993</v>
      </c>
      <c r="AT17" s="13">
        <f t="shared" si="6"/>
        <v>7.1</v>
      </c>
    </row>
    <row r="18" spans="1:46" ht="15" customHeight="1" x14ac:dyDescent="0.4">
      <c r="A18" s="20" t="s">
        <v>19</v>
      </c>
      <c r="B18" s="14">
        <v>-463.7</v>
      </c>
      <c r="C18" s="14">
        <v>-3</v>
      </c>
      <c r="D18" s="14">
        <v>-6</v>
      </c>
      <c r="E18" s="14">
        <v>-7.4</v>
      </c>
      <c r="F18" s="14">
        <f t="shared" ref="F18:AJ18" si="7">SUM(F15:F17)</f>
        <v>-13.399999999999956</v>
      </c>
      <c r="G18" s="14">
        <f t="shared" si="7"/>
        <v>-20.799999999999944</v>
      </c>
      <c r="H18" s="14">
        <f t="shared" si="7"/>
        <v>-15.400000000000023</v>
      </c>
      <c r="I18" s="14">
        <f t="shared" si="7"/>
        <v>-2.3999999999999657</v>
      </c>
      <c r="J18" s="14">
        <f t="shared" si="7"/>
        <v>39.799999999999955</v>
      </c>
      <c r="K18" s="14">
        <f t="shared" si="7"/>
        <v>21.899999999999956</v>
      </c>
      <c r="L18" s="14">
        <f t="shared" si="7"/>
        <v>33.599999999999945</v>
      </c>
      <c r="M18" s="14">
        <f t="shared" si="7"/>
        <v>-345.5</v>
      </c>
      <c r="N18" s="14">
        <f t="shared" si="7"/>
        <v>46.4</v>
      </c>
      <c r="O18" s="14">
        <f t="shared" si="7"/>
        <v>90.999999999999972</v>
      </c>
      <c r="P18" s="14">
        <f t="shared" si="7"/>
        <v>76.100000000000065</v>
      </c>
      <c r="Q18" s="14">
        <f t="shared" si="7"/>
        <v>85.8</v>
      </c>
      <c r="R18" s="14">
        <f t="shared" si="7"/>
        <v>93.8</v>
      </c>
      <c r="S18" s="14">
        <f t="shared" si="7"/>
        <v>79.100000000000037</v>
      </c>
      <c r="T18" s="14">
        <f t="shared" si="7"/>
        <v>98.200000000000017</v>
      </c>
      <c r="U18" s="14">
        <f t="shared" si="7"/>
        <v>-78.400000000000148</v>
      </c>
      <c r="V18" s="14">
        <f t="shared" si="7"/>
        <v>87.600000000000023</v>
      </c>
      <c r="W18" s="14">
        <f t="shared" si="7"/>
        <v>58.999999999999943</v>
      </c>
      <c r="X18" s="14">
        <f t="shared" si="7"/>
        <v>135.5</v>
      </c>
      <c r="Y18" s="14">
        <f t="shared" si="7"/>
        <v>272.3</v>
      </c>
      <c r="Z18" s="14">
        <f t="shared" si="7"/>
        <v>151.10000000000002</v>
      </c>
      <c r="AA18" s="14">
        <f t="shared" si="7"/>
        <v>133.6</v>
      </c>
      <c r="AB18" s="14">
        <f t="shared" si="7"/>
        <v>132.69999999999996</v>
      </c>
      <c r="AC18" s="14">
        <f t="shared" si="7"/>
        <v>92.400000000000091</v>
      </c>
      <c r="AD18" s="14">
        <f t="shared" si="7"/>
        <v>169.50000000000009</v>
      </c>
      <c r="AE18" s="14">
        <f t="shared" si="7"/>
        <v>147.80000000000001</v>
      </c>
      <c r="AF18" s="14">
        <f t="shared" si="7"/>
        <v>157.19999999999993</v>
      </c>
      <c r="AG18" s="14">
        <f t="shared" si="7"/>
        <v>143.1</v>
      </c>
      <c r="AH18" s="14">
        <f t="shared" si="7"/>
        <v>141.39999999999998</v>
      </c>
      <c r="AI18" s="14">
        <f t="shared" si="7"/>
        <v>117.70000000000002</v>
      </c>
      <c r="AJ18" s="15">
        <f t="shared" si="7"/>
        <v>129.59999999999994</v>
      </c>
      <c r="AK18" s="96"/>
      <c r="AL18" s="14">
        <v>-111.5</v>
      </c>
      <c r="AM18" s="14">
        <v>-480.1</v>
      </c>
      <c r="AN18" s="14">
        <f>SUM(AN15:AN17)</f>
        <v>-52.000000000000227</v>
      </c>
      <c r="AO18" s="14">
        <f>SUM(J18:M18)</f>
        <v>-250.20000000000016</v>
      </c>
      <c r="AP18" s="14">
        <f>SUM(N18:Q18)</f>
        <v>299.30000000000007</v>
      </c>
      <c r="AQ18" s="14">
        <f>SUM(R18:U18)</f>
        <v>192.69999999999987</v>
      </c>
      <c r="AR18" s="15">
        <f t="shared" si="1"/>
        <v>554.4</v>
      </c>
      <c r="AS18" s="15">
        <f>SUM(Z18:AC18)</f>
        <v>509.80000000000007</v>
      </c>
      <c r="AT18" s="15">
        <f t="shared" si="6"/>
        <v>617.6</v>
      </c>
    </row>
    <row r="19" spans="1:46" ht="15" customHeight="1" x14ac:dyDescent="0.4">
      <c r="A19" s="23" t="s">
        <v>20</v>
      </c>
      <c r="B19" s="12">
        <v>-1.8</v>
      </c>
      <c r="C19" s="12">
        <v>-1.1000000000000001</v>
      </c>
      <c r="D19" s="12">
        <v>0.2</v>
      </c>
      <c r="E19" s="12">
        <v>-2.1</v>
      </c>
      <c r="F19" s="12">
        <v>5.7</v>
      </c>
      <c r="G19" s="12">
        <v>-0.6</v>
      </c>
      <c r="H19" s="12">
        <v>-1.6</v>
      </c>
      <c r="I19" s="12">
        <v>-4.2</v>
      </c>
      <c r="J19" s="12">
        <v>-0.5</v>
      </c>
      <c r="K19" s="12">
        <v>-4.4000000000000004</v>
      </c>
      <c r="L19" s="12">
        <v>-0.9</v>
      </c>
      <c r="M19" s="12">
        <v>-0.3</v>
      </c>
      <c r="N19" s="12">
        <v>1.2</v>
      </c>
      <c r="O19" s="12">
        <v>-3</v>
      </c>
      <c r="P19" s="12">
        <v>-0.5</v>
      </c>
      <c r="Q19" s="12">
        <v>38.799999999999997</v>
      </c>
      <c r="R19" s="12">
        <v>-14.1</v>
      </c>
      <c r="S19" s="12">
        <v>-17.100000000000001</v>
      </c>
      <c r="T19" s="12">
        <v>-15</v>
      </c>
      <c r="U19" s="12">
        <v>406.7</v>
      </c>
      <c r="V19" s="12">
        <v>-18.600000000000001</v>
      </c>
      <c r="W19" s="12">
        <v>-15.8</v>
      </c>
      <c r="X19" s="12">
        <v>-21.4</v>
      </c>
      <c r="Y19" s="13">
        <v>-45</v>
      </c>
      <c r="Z19" s="13">
        <v>-18.8</v>
      </c>
      <c r="AA19" s="13">
        <v>-23.1</v>
      </c>
      <c r="AB19" s="13">
        <v>-26</v>
      </c>
      <c r="AC19" s="13">
        <v>10.4</v>
      </c>
      <c r="AD19" s="13">
        <v>-19.2</v>
      </c>
      <c r="AE19" s="13">
        <v>-22.2</v>
      </c>
      <c r="AF19" s="13">
        <v>-33.4</v>
      </c>
      <c r="AG19" s="13">
        <v>-34.4</v>
      </c>
      <c r="AH19" s="13">
        <v>-26.9</v>
      </c>
      <c r="AI19" s="13">
        <v>-21.9</v>
      </c>
      <c r="AJ19" s="13">
        <v>-13.5</v>
      </c>
      <c r="AK19" s="96"/>
      <c r="AL19" s="12">
        <v>-0.2</v>
      </c>
      <c r="AM19" s="12">
        <v>-4.8</v>
      </c>
      <c r="AN19" s="12">
        <f>SUM(F19:I19)</f>
        <v>-0.69999999999999973</v>
      </c>
      <c r="AO19" s="12">
        <f>SUM(J19:M19)</f>
        <v>-6.1000000000000005</v>
      </c>
      <c r="AP19" s="12">
        <f>SUM(N19:Q19)</f>
        <v>36.5</v>
      </c>
      <c r="AQ19" s="12">
        <f>SUM(R19:U19)</f>
        <v>360.5</v>
      </c>
      <c r="AR19" s="13">
        <f t="shared" si="1"/>
        <v>-100.80000000000001</v>
      </c>
      <c r="AS19" s="13">
        <f>SUM(Z19:AC19)</f>
        <v>-57.500000000000007</v>
      </c>
      <c r="AT19" s="13">
        <f t="shared" si="6"/>
        <v>-109.19999999999999</v>
      </c>
    </row>
    <row r="20" spans="1:46" ht="15.95" customHeight="1" x14ac:dyDescent="0.4">
      <c r="A20" s="20" t="s">
        <v>21</v>
      </c>
      <c r="B20" s="24">
        <v>-465.5</v>
      </c>
      <c r="C20" s="24">
        <v>-4.0999999999999996</v>
      </c>
      <c r="D20" s="24">
        <v>-5.8</v>
      </c>
      <c r="E20" s="24">
        <v>-9.5</v>
      </c>
      <c r="F20" s="24">
        <f t="shared" ref="F20:AJ20" si="8">SUM(F18:F19)</f>
        <v>-7.6999999999999558</v>
      </c>
      <c r="G20" s="24">
        <f t="shared" si="8"/>
        <v>-21.399999999999945</v>
      </c>
      <c r="H20" s="24">
        <f t="shared" si="8"/>
        <v>-17.000000000000025</v>
      </c>
      <c r="I20" s="24">
        <f t="shared" si="8"/>
        <v>-6.5999999999999659</v>
      </c>
      <c r="J20" s="24">
        <f t="shared" si="8"/>
        <v>39.299999999999955</v>
      </c>
      <c r="K20" s="24">
        <f t="shared" si="8"/>
        <v>17.499999999999957</v>
      </c>
      <c r="L20" s="24">
        <f t="shared" si="8"/>
        <v>32.699999999999946</v>
      </c>
      <c r="M20" s="24">
        <f t="shared" si="8"/>
        <v>-345.8</v>
      </c>
      <c r="N20" s="24">
        <f t="shared" si="8"/>
        <v>47.6</v>
      </c>
      <c r="O20" s="24">
        <f t="shared" si="8"/>
        <v>87.999999999999972</v>
      </c>
      <c r="P20" s="24">
        <f t="shared" si="8"/>
        <v>75.600000000000065</v>
      </c>
      <c r="Q20" s="24">
        <f t="shared" si="8"/>
        <v>124.6</v>
      </c>
      <c r="R20" s="24">
        <f t="shared" si="8"/>
        <v>79.7</v>
      </c>
      <c r="S20" s="24">
        <f t="shared" si="8"/>
        <v>62.000000000000036</v>
      </c>
      <c r="T20" s="24">
        <f t="shared" si="8"/>
        <v>83.200000000000017</v>
      </c>
      <c r="U20" s="24">
        <f t="shared" si="8"/>
        <v>328.29999999999984</v>
      </c>
      <c r="V20" s="24">
        <f t="shared" si="8"/>
        <v>69.000000000000028</v>
      </c>
      <c r="W20" s="24">
        <f t="shared" si="8"/>
        <v>43.199999999999946</v>
      </c>
      <c r="X20" s="24">
        <f t="shared" si="8"/>
        <v>114.1</v>
      </c>
      <c r="Y20" s="24">
        <f t="shared" si="8"/>
        <v>227.3</v>
      </c>
      <c r="Z20" s="24">
        <f t="shared" si="8"/>
        <v>132.30000000000001</v>
      </c>
      <c r="AA20" s="24">
        <f t="shared" si="8"/>
        <v>110.5</v>
      </c>
      <c r="AB20" s="24">
        <f t="shared" si="8"/>
        <v>106.69999999999996</v>
      </c>
      <c r="AC20" s="24">
        <f t="shared" si="8"/>
        <v>102.8000000000001</v>
      </c>
      <c r="AD20" s="24">
        <f t="shared" si="8"/>
        <v>150.3000000000001</v>
      </c>
      <c r="AE20" s="24">
        <f t="shared" si="8"/>
        <v>125.60000000000001</v>
      </c>
      <c r="AF20" s="24">
        <f t="shared" si="8"/>
        <v>123.79999999999993</v>
      </c>
      <c r="AG20" s="24">
        <f t="shared" si="8"/>
        <v>108.69999999999999</v>
      </c>
      <c r="AH20" s="24">
        <f t="shared" si="8"/>
        <v>114.49999999999997</v>
      </c>
      <c r="AI20" s="24">
        <f t="shared" si="8"/>
        <v>95.800000000000011</v>
      </c>
      <c r="AJ20" s="25">
        <f t="shared" si="8"/>
        <v>116.09999999999994</v>
      </c>
      <c r="AK20" s="96"/>
      <c r="AL20" s="24">
        <v>-111.7</v>
      </c>
      <c r="AM20" s="24">
        <v>-484.9</v>
      </c>
      <c r="AN20" s="24">
        <f>SUM(AN18:AN19)</f>
        <v>-52.70000000000023</v>
      </c>
      <c r="AO20" s="24">
        <f>SUM(AO18:AO19)</f>
        <v>-256.30000000000018</v>
      </c>
      <c r="AP20" s="24">
        <f>SUM(AP18:AP19)</f>
        <v>335.80000000000007</v>
      </c>
      <c r="AQ20" s="24">
        <f>SUM(AQ18:AQ19)</f>
        <v>553.19999999999982</v>
      </c>
      <c r="AR20" s="25">
        <f t="shared" si="1"/>
        <v>453.59999999999997</v>
      </c>
      <c r="AS20" s="25">
        <f>SUM(AS18:AS19)</f>
        <v>452.30000000000007</v>
      </c>
      <c r="AT20" s="25">
        <f t="shared" si="6"/>
        <v>508.40000000000003</v>
      </c>
    </row>
    <row r="21" spans="1:46" ht="15.95" customHeight="1" x14ac:dyDescent="0.4">
      <c r="A21" s="23" t="s">
        <v>22</v>
      </c>
      <c r="B21" s="26">
        <f t="shared" ref="B21:Q21" si="9">B20/B23</f>
        <v>-2.1275137111517366</v>
      </c>
      <c r="C21" s="26">
        <f t="shared" si="9"/>
        <v>-1.0216795414901569E-2</v>
      </c>
      <c r="D21" s="26">
        <f t="shared" si="9"/>
        <v>-1.4359990096558554E-2</v>
      </c>
      <c r="E21" s="26">
        <f t="shared" si="9"/>
        <v>-2.3284313725490197E-2</v>
      </c>
      <c r="F21" s="26">
        <f t="shared" si="9"/>
        <v>-1.8757612667478576E-2</v>
      </c>
      <c r="G21" s="26">
        <f t="shared" si="9"/>
        <v>-5.1891367604267574E-2</v>
      </c>
      <c r="H21" s="26">
        <f t="shared" si="9"/>
        <v>-4.1023166023166087E-2</v>
      </c>
      <c r="I21" s="26">
        <f t="shared" si="9"/>
        <v>-1.5888300433317203E-2</v>
      </c>
      <c r="J21" s="26">
        <f t="shared" si="9"/>
        <v>9.4176851186196869E-2</v>
      </c>
      <c r="K21" s="26">
        <f t="shared" si="9"/>
        <v>4.2260323593334835E-2</v>
      </c>
      <c r="L21" s="26">
        <f t="shared" si="9"/>
        <v>7.8947368421052502E-2</v>
      </c>
      <c r="M21" s="26">
        <f t="shared" si="9"/>
        <v>-0.84054448225571232</v>
      </c>
      <c r="N21" s="26">
        <f t="shared" si="9"/>
        <v>0.11956794775182114</v>
      </c>
      <c r="O21" s="26">
        <f t="shared" si="9"/>
        <v>0.22657054582904215</v>
      </c>
      <c r="P21" s="26">
        <f t="shared" si="9"/>
        <v>0.19610894941634258</v>
      </c>
      <c r="Q21" s="26">
        <f t="shared" si="9"/>
        <v>0.32780847145488023</v>
      </c>
      <c r="R21" s="26">
        <v>0.22</v>
      </c>
      <c r="S21" s="26">
        <f t="shared" ref="S21:AI21" si="10">S20/S23</f>
        <v>0.17028288931612204</v>
      </c>
      <c r="T21" s="26">
        <f t="shared" si="10"/>
        <v>0.2323373359396817</v>
      </c>
      <c r="U21" s="26">
        <f t="shared" si="10"/>
        <v>0.93240556660039708</v>
      </c>
      <c r="V21" s="26">
        <f t="shared" si="10"/>
        <v>0.19878997407087301</v>
      </c>
      <c r="W21" s="26">
        <f t="shared" si="10"/>
        <v>0.12653778558875206</v>
      </c>
      <c r="X21" s="26">
        <f t="shared" si="10"/>
        <v>0.33637971698113206</v>
      </c>
      <c r="Y21" s="26">
        <f t="shared" si="10"/>
        <v>0.67348148148148157</v>
      </c>
      <c r="Z21" s="26">
        <f t="shared" si="10"/>
        <v>0.39516129032258068</v>
      </c>
      <c r="AA21" s="26">
        <f t="shared" si="10"/>
        <v>0.342741935483871</v>
      </c>
      <c r="AB21" s="26">
        <f t="shared" si="10"/>
        <v>0.33926868044515091</v>
      </c>
      <c r="AC21" s="26">
        <f t="shared" si="10"/>
        <v>0.34096185737976814</v>
      </c>
      <c r="AD21" s="26">
        <f t="shared" si="10"/>
        <v>0.51774026868756495</v>
      </c>
      <c r="AE21" s="26">
        <f t="shared" si="10"/>
        <v>0.46108663729809113</v>
      </c>
      <c r="AF21" s="26">
        <f t="shared" si="10"/>
        <v>0.47414783607813066</v>
      </c>
      <c r="AG21" s="26">
        <f t="shared" si="10"/>
        <v>0.43410543130990409</v>
      </c>
      <c r="AH21" s="26">
        <f t="shared" si="10"/>
        <v>0.48681972789115635</v>
      </c>
      <c r="AI21" s="26">
        <f t="shared" si="10"/>
        <v>0.42615658362989328</v>
      </c>
      <c r="AJ21" s="26">
        <v>0.53</v>
      </c>
      <c r="AL21" s="26">
        <f t="shared" ref="AL21:AT21" si="11">AL20/AL23</f>
        <v>-0.57018887187340483</v>
      </c>
      <c r="AM21" s="26">
        <f t="shared" si="11"/>
        <v>-1.3522030117122139</v>
      </c>
      <c r="AN21" s="26">
        <f t="shared" si="11"/>
        <v>-0.12803692905733777</v>
      </c>
      <c r="AO21" s="26">
        <f t="shared" si="11"/>
        <v>-0.61863384021240686</v>
      </c>
      <c r="AP21" s="26">
        <f t="shared" si="11"/>
        <v>0.86546391752577334</v>
      </c>
      <c r="AQ21" s="26">
        <f t="shared" si="11"/>
        <v>1.5315614617940194</v>
      </c>
      <c r="AR21" s="26">
        <f t="shared" si="11"/>
        <v>1.3294255568581477</v>
      </c>
      <c r="AS21" s="26">
        <f t="shared" si="11"/>
        <v>1.4214330609679449</v>
      </c>
      <c r="AT21" s="26">
        <f t="shared" si="11"/>
        <v>1.8948937756243012</v>
      </c>
    </row>
    <row r="22" spans="1:46" ht="15.95" customHeight="1" x14ac:dyDescent="0.4">
      <c r="A22" s="23" t="s">
        <v>23</v>
      </c>
      <c r="B22" s="26">
        <f t="shared" ref="B22:AI22" si="12">B20/B24</f>
        <v>-2.1275137111517366</v>
      </c>
      <c r="C22" s="26">
        <f t="shared" si="12"/>
        <v>-1.0216795414901569E-2</v>
      </c>
      <c r="D22" s="26">
        <f t="shared" si="12"/>
        <v>-1.4359990096558554E-2</v>
      </c>
      <c r="E22" s="26">
        <f t="shared" si="12"/>
        <v>-2.3284313725490197E-2</v>
      </c>
      <c r="F22" s="26">
        <f t="shared" si="12"/>
        <v>-1.8757612667478576E-2</v>
      </c>
      <c r="G22" s="26">
        <f t="shared" si="12"/>
        <v>-5.1891367604267574E-2</v>
      </c>
      <c r="H22" s="26">
        <f t="shared" si="12"/>
        <v>-4.1023166023166087E-2</v>
      </c>
      <c r="I22" s="26">
        <f t="shared" si="12"/>
        <v>-1.5888300433317203E-2</v>
      </c>
      <c r="J22" s="26">
        <f t="shared" si="12"/>
        <v>9.3727641306940029E-2</v>
      </c>
      <c r="K22" s="26">
        <f t="shared" si="12"/>
        <v>4.1617122473246032E-2</v>
      </c>
      <c r="L22" s="26">
        <f t="shared" si="12"/>
        <v>7.7875684686830079E-2</v>
      </c>
      <c r="M22" s="26">
        <f t="shared" si="12"/>
        <v>-0.84054448225571232</v>
      </c>
      <c r="N22" s="26">
        <f t="shared" si="12"/>
        <v>0.11741489886531821</v>
      </c>
      <c r="O22" s="26">
        <f t="shared" si="12"/>
        <v>0.22166246851385382</v>
      </c>
      <c r="P22" s="26">
        <f t="shared" si="12"/>
        <v>0.18990203466465727</v>
      </c>
      <c r="Q22" s="26">
        <f t="shared" si="12"/>
        <v>0.3223803363518758</v>
      </c>
      <c r="R22" s="26">
        <f t="shared" si="12"/>
        <v>0.21373022257978011</v>
      </c>
      <c r="S22" s="26">
        <f t="shared" si="12"/>
        <v>0.16953787257314748</v>
      </c>
      <c r="T22" s="26">
        <f t="shared" si="12"/>
        <v>0.23104693140794227</v>
      </c>
      <c r="U22" s="26">
        <f t="shared" si="12"/>
        <v>0.92740112994350232</v>
      </c>
      <c r="V22" s="26">
        <f t="shared" si="12"/>
        <v>0.19782110091743127</v>
      </c>
      <c r="W22" s="26">
        <f t="shared" si="12"/>
        <v>0.12565445026177993</v>
      </c>
      <c r="X22" s="26">
        <f t="shared" si="12"/>
        <v>0.32976878612716759</v>
      </c>
      <c r="Y22" s="26">
        <f t="shared" si="12"/>
        <v>0.66094794998546091</v>
      </c>
      <c r="Z22" s="26">
        <f t="shared" si="12"/>
        <v>0.38831816847666573</v>
      </c>
      <c r="AA22" s="26">
        <f t="shared" si="12"/>
        <v>0.34136546184738958</v>
      </c>
      <c r="AB22" s="26">
        <f t="shared" si="12"/>
        <v>0.3372313527180783</v>
      </c>
      <c r="AC22" s="26">
        <f t="shared" si="12"/>
        <v>0.33507170795306418</v>
      </c>
      <c r="AD22" s="26">
        <f t="shared" si="12"/>
        <v>0.50828542441663882</v>
      </c>
      <c r="AE22" s="26">
        <f t="shared" si="12"/>
        <v>0.45392121431152876</v>
      </c>
      <c r="AF22" s="26">
        <f t="shared" si="12"/>
        <v>0.4669935873255372</v>
      </c>
      <c r="AG22" s="26">
        <f t="shared" si="12"/>
        <v>0.42761605035405192</v>
      </c>
      <c r="AH22" s="26">
        <f t="shared" si="12"/>
        <v>0.48373468525559771</v>
      </c>
      <c r="AI22" s="26">
        <f t="shared" si="12"/>
        <v>0.42239858906525574</v>
      </c>
      <c r="AJ22" s="26">
        <v>0.52</v>
      </c>
      <c r="AL22" s="26">
        <f t="shared" ref="AL22:AQ22" si="13">AL20/AL24</f>
        <v>-0.57018887187340483</v>
      </c>
      <c r="AM22" s="26">
        <f t="shared" si="13"/>
        <v>-1.3522030117122139</v>
      </c>
      <c r="AN22" s="26">
        <f t="shared" si="13"/>
        <v>-0.12803692905733777</v>
      </c>
      <c r="AO22" s="26">
        <f t="shared" si="13"/>
        <v>-0.61863384021240686</v>
      </c>
      <c r="AP22" s="26">
        <f t="shared" si="13"/>
        <v>0.84840828701364335</v>
      </c>
      <c r="AQ22" s="26">
        <f t="shared" si="13"/>
        <v>1.5227085053674643</v>
      </c>
      <c r="AR22" s="26">
        <f>SUM(V22:Y22)</f>
        <v>1.3141922872918397</v>
      </c>
      <c r="AS22" s="26">
        <f>AS20/AS24</f>
        <v>1.3985776128633274</v>
      </c>
      <c r="AT22" s="26">
        <f>AT20/AT24</f>
        <v>1.8636363636363638</v>
      </c>
    </row>
    <row r="23" spans="1:46" ht="30.95" customHeight="1" x14ac:dyDescent="0.4">
      <c r="A23" s="23" t="s">
        <v>24</v>
      </c>
      <c r="B23" s="27">
        <v>218.8</v>
      </c>
      <c r="C23" s="27">
        <v>401.3</v>
      </c>
      <c r="D23" s="27">
        <v>403.9</v>
      </c>
      <c r="E23" s="27">
        <v>408</v>
      </c>
      <c r="F23" s="27">
        <v>410.5</v>
      </c>
      <c r="G23" s="27">
        <v>412.4</v>
      </c>
      <c r="H23" s="27">
        <v>414.4</v>
      </c>
      <c r="I23" s="27">
        <v>415.4</v>
      </c>
      <c r="J23" s="27">
        <v>417.3</v>
      </c>
      <c r="K23" s="27">
        <v>414.1</v>
      </c>
      <c r="L23" s="27">
        <v>414.2</v>
      </c>
      <c r="M23" s="27">
        <v>411.4</v>
      </c>
      <c r="N23" s="27">
        <v>398.1</v>
      </c>
      <c r="O23" s="27">
        <v>388.4</v>
      </c>
      <c r="P23" s="27">
        <v>385.5</v>
      </c>
      <c r="Q23" s="27">
        <v>380.1</v>
      </c>
      <c r="R23" s="27">
        <v>370.7</v>
      </c>
      <c r="S23" s="27">
        <v>364.1</v>
      </c>
      <c r="T23" s="27">
        <v>358.1</v>
      </c>
      <c r="U23" s="27">
        <v>352.1</v>
      </c>
      <c r="V23" s="27">
        <v>347.1</v>
      </c>
      <c r="W23" s="27">
        <v>341.4</v>
      </c>
      <c r="X23" s="27">
        <v>339.2</v>
      </c>
      <c r="Y23" s="27">
        <v>337.5</v>
      </c>
      <c r="Z23" s="27">
        <v>334.8</v>
      </c>
      <c r="AA23" s="27">
        <v>322.39999999999998</v>
      </c>
      <c r="AB23" s="27">
        <v>314.5</v>
      </c>
      <c r="AC23" s="27">
        <v>301.5</v>
      </c>
      <c r="AD23" s="27">
        <v>290.3</v>
      </c>
      <c r="AE23" s="27">
        <v>272.39999999999998</v>
      </c>
      <c r="AF23" s="27">
        <v>261.10000000000002</v>
      </c>
      <c r="AG23" s="27">
        <v>250.4</v>
      </c>
      <c r="AH23" s="27">
        <v>235.2</v>
      </c>
      <c r="AI23" s="27">
        <v>224.8</v>
      </c>
      <c r="AJ23" s="27">
        <v>218.2</v>
      </c>
      <c r="AL23" s="27">
        <v>195.9</v>
      </c>
      <c r="AM23" s="27">
        <v>358.6</v>
      </c>
      <c r="AN23" s="27">
        <v>411.6</v>
      </c>
      <c r="AO23" s="27">
        <v>414.3</v>
      </c>
      <c r="AP23" s="27">
        <v>388</v>
      </c>
      <c r="AQ23" s="27">
        <v>361.2</v>
      </c>
      <c r="AR23" s="27">
        <v>341.2</v>
      </c>
      <c r="AS23" s="27">
        <v>318.2</v>
      </c>
      <c r="AT23" s="27">
        <v>268.3</v>
      </c>
    </row>
    <row r="24" spans="1:46" ht="29.25" customHeight="1" x14ac:dyDescent="0.4">
      <c r="A24" s="23" t="s">
        <v>25</v>
      </c>
      <c r="B24" s="27">
        <v>218.8</v>
      </c>
      <c r="C24" s="27">
        <v>401.3</v>
      </c>
      <c r="D24" s="27">
        <v>403.9</v>
      </c>
      <c r="E24" s="27">
        <v>408</v>
      </c>
      <c r="F24" s="27">
        <v>410.5</v>
      </c>
      <c r="G24" s="27">
        <v>412.4</v>
      </c>
      <c r="H24" s="27">
        <v>414.4</v>
      </c>
      <c r="I24" s="27">
        <v>415.4</v>
      </c>
      <c r="J24" s="27">
        <v>419.3</v>
      </c>
      <c r="K24" s="27">
        <v>420.5</v>
      </c>
      <c r="L24" s="27">
        <v>419.9</v>
      </c>
      <c r="M24" s="27">
        <v>411.4</v>
      </c>
      <c r="N24" s="27">
        <v>405.4</v>
      </c>
      <c r="O24" s="27">
        <v>397</v>
      </c>
      <c r="P24" s="27">
        <v>398.1</v>
      </c>
      <c r="Q24" s="27">
        <v>386.5</v>
      </c>
      <c r="R24" s="27">
        <v>372.9</v>
      </c>
      <c r="S24" s="27">
        <v>365.7</v>
      </c>
      <c r="T24" s="27">
        <v>360.1</v>
      </c>
      <c r="U24" s="27">
        <v>354</v>
      </c>
      <c r="V24" s="27">
        <v>348.8</v>
      </c>
      <c r="W24" s="27">
        <v>343.8</v>
      </c>
      <c r="X24" s="27">
        <v>346</v>
      </c>
      <c r="Y24" s="27">
        <v>343.9</v>
      </c>
      <c r="Z24" s="27">
        <v>340.7</v>
      </c>
      <c r="AA24" s="27">
        <v>323.7</v>
      </c>
      <c r="AB24" s="27">
        <v>316.39999999999998</v>
      </c>
      <c r="AC24" s="27">
        <v>306.8</v>
      </c>
      <c r="AD24" s="27">
        <v>295.7</v>
      </c>
      <c r="AE24" s="27">
        <v>276.7</v>
      </c>
      <c r="AF24" s="27">
        <v>265.10000000000002</v>
      </c>
      <c r="AG24" s="27">
        <v>254.2</v>
      </c>
      <c r="AH24" s="27">
        <v>236.7</v>
      </c>
      <c r="AI24" s="27">
        <v>226.8</v>
      </c>
      <c r="AJ24" s="27">
        <v>225.1</v>
      </c>
      <c r="AL24" s="27">
        <v>195.9</v>
      </c>
      <c r="AM24" s="27">
        <v>358.6</v>
      </c>
      <c r="AN24" s="27">
        <v>411.6</v>
      </c>
      <c r="AO24" s="27">
        <v>414.3</v>
      </c>
      <c r="AP24" s="27">
        <v>395.8</v>
      </c>
      <c r="AQ24" s="27">
        <v>363.3</v>
      </c>
      <c r="AR24" s="27">
        <v>345.6</v>
      </c>
      <c r="AS24" s="27">
        <v>323.39999999999998</v>
      </c>
      <c r="AT24" s="27">
        <v>272.8</v>
      </c>
    </row>
    <row r="25" spans="1:46" ht="15.95" customHeight="1" x14ac:dyDescent="0.4">
      <c r="A25" s="20"/>
      <c r="B25" s="43"/>
      <c r="C25" s="43"/>
      <c r="D25" s="43"/>
      <c r="E25" s="43"/>
      <c r="F25" s="43"/>
      <c r="G25" s="43"/>
      <c r="H25" s="43"/>
      <c r="I25" s="43"/>
      <c r="J25" s="43"/>
      <c r="K25" s="43"/>
      <c r="L25" s="43"/>
      <c r="M25" s="43"/>
      <c r="N25" s="43"/>
      <c r="O25" s="43"/>
      <c r="P25" s="43"/>
      <c r="Q25" s="43"/>
      <c r="R25" s="43"/>
      <c r="S25" s="43"/>
      <c r="T25" s="43"/>
      <c r="U25" s="43"/>
      <c r="V25" s="43"/>
      <c r="W25" s="43"/>
      <c r="X25" s="43"/>
      <c r="Y25" s="44"/>
      <c r="Z25" s="44"/>
      <c r="AA25" s="44"/>
      <c r="AB25" s="44"/>
      <c r="AC25" s="44"/>
      <c r="AD25" s="44"/>
      <c r="AE25" s="44"/>
      <c r="AF25" s="44"/>
      <c r="AG25" s="44"/>
      <c r="AH25" s="44"/>
      <c r="AI25" s="44"/>
      <c r="AJ25" s="44"/>
      <c r="AK25" s="96"/>
      <c r="AL25" s="43"/>
      <c r="AM25" s="43"/>
      <c r="AN25" s="43"/>
      <c r="AO25" s="43"/>
      <c r="AP25" s="43"/>
      <c r="AQ25" s="43"/>
      <c r="AR25" s="44"/>
      <c r="AS25" s="44"/>
      <c r="AT25" s="45"/>
    </row>
    <row r="26" spans="1:46" ht="15" customHeight="1" x14ac:dyDescent="0.4">
      <c r="A26" s="4" t="s">
        <v>26</v>
      </c>
      <c r="B26" s="94"/>
      <c r="C26" s="94"/>
      <c r="D26" s="94"/>
      <c r="E26" s="94"/>
      <c r="F26" s="94"/>
      <c r="G26" s="94"/>
      <c r="H26" s="94"/>
      <c r="I26" s="94"/>
      <c r="J26" s="94"/>
      <c r="K26" s="94"/>
      <c r="L26" s="94"/>
      <c r="M26" s="94"/>
      <c r="N26" s="94"/>
      <c r="O26" s="94"/>
      <c r="P26" s="94"/>
      <c r="Q26" s="94"/>
      <c r="R26" s="94"/>
      <c r="S26" s="94"/>
      <c r="T26" s="94"/>
      <c r="U26" s="94"/>
      <c r="V26" s="94"/>
      <c r="W26" s="94"/>
      <c r="X26" s="94"/>
      <c r="AK26" s="96"/>
      <c r="AL26" s="101"/>
      <c r="AM26" s="101"/>
      <c r="AN26" s="96"/>
      <c r="AO26" s="96"/>
      <c r="AP26" s="96"/>
      <c r="AQ26" s="96"/>
    </row>
    <row r="27" spans="1:46" ht="15" customHeight="1" x14ac:dyDescent="0.4">
      <c r="A27" s="96"/>
      <c r="B27" s="6">
        <v>43190</v>
      </c>
      <c r="C27" s="6">
        <v>43281</v>
      </c>
      <c r="D27" s="6">
        <v>43373</v>
      </c>
      <c r="E27" s="6">
        <v>43465</v>
      </c>
      <c r="F27" s="6">
        <f t="shared" ref="F27:L27" si="14">F4</f>
        <v>43555</v>
      </c>
      <c r="G27" s="6">
        <f t="shared" si="14"/>
        <v>43646</v>
      </c>
      <c r="H27" s="6">
        <f t="shared" si="14"/>
        <v>43738</v>
      </c>
      <c r="I27" s="6">
        <f t="shared" si="14"/>
        <v>43830</v>
      </c>
      <c r="J27" s="6">
        <f t="shared" si="14"/>
        <v>43921</v>
      </c>
      <c r="K27" s="6">
        <f t="shared" si="14"/>
        <v>44012</v>
      </c>
      <c r="L27" s="6">
        <f t="shared" si="14"/>
        <v>44104</v>
      </c>
      <c r="M27" s="6">
        <v>44196</v>
      </c>
      <c r="N27" s="6">
        <f>N4</f>
        <v>44286</v>
      </c>
      <c r="O27" s="6">
        <f>$O$4</f>
        <v>44377</v>
      </c>
      <c r="P27" s="6">
        <f>P4</f>
        <v>44469</v>
      </c>
      <c r="Q27" s="6">
        <f>Q4</f>
        <v>44561</v>
      </c>
      <c r="R27" s="6">
        <v>44651</v>
      </c>
      <c r="S27" s="6">
        <f t="shared" ref="S27:AJ27" si="15">S4</f>
        <v>44742</v>
      </c>
      <c r="T27" s="6">
        <f t="shared" si="15"/>
        <v>44834</v>
      </c>
      <c r="U27" s="6">
        <f t="shared" si="15"/>
        <v>44926</v>
      </c>
      <c r="V27" s="6">
        <f t="shared" si="15"/>
        <v>45016</v>
      </c>
      <c r="W27" s="6">
        <f t="shared" si="15"/>
        <v>45107</v>
      </c>
      <c r="X27" s="6">
        <f t="shared" si="15"/>
        <v>45199</v>
      </c>
      <c r="Y27" s="6">
        <f t="shared" si="15"/>
        <v>45291</v>
      </c>
      <c r="Z27" s="6">
        <f t="shared" si="15"/>
        <v>45382</v>
      </c>
      <c r="AA27" s="6">
        <f t="shared" si="15"/>
        <v>45473</v>
      </c>
      <c r="AB27" s="6">
        <f t="shared" si="15"/>
        <v>45565</v>
      </c>
      <c r="AC27" s="6">
        <f t="shared" si="15"/>
        <v>45657</v>
      </c>
      <c r="AD27" s="6">
        <f t="shared" si="15"/>
        <v>45747</v>
      </c>
      <c r="AE27" s="6">
        <f t="shared" si="15"/>
        <v>45838</v>
      </c>
      <c r="AF27" s="6">
        <f t="shared" si="15"/>
        <v>45930</v>
      </c>
      <c r="AG27" s="6">
        <f t="shared" si="15"/>
        <v>46022</v>
      </c>
      <c r="AH27" s="6">
        <f t="shared" si="15"/>
        <v>46112</v>
      </c>
      <c r="AI27" s="6">
        <f t="shared" si="15"/>
        <v>46203</v>
      </c>
      <c r="AJ27" s="6">
        <f t="shared" si="15"/>
        <v>46295</v>
      </c>
      <c r="AK27" s="96"/>
      <c r="AL27" s="6">
        <v>43100</v>
      </c>
      <c r="AM27" s="6">
        <v>43465</v>
      </c>
      <c r="AN27" s="6">
        <f t="shared" ref="AN27:AT27" si="16">AN4</f>
        <v>43830</v>
      </c>
      <c r="AO27" s="6">
        <f t="shared" si="16"/>
        <v>44196</v>
      </c>
      <c r="AP27" s="6">
        <f t="shared" si="16"/>
        <v>44561</v>
      </c>
      <c r="AQ27" s="6">
        <f t="shared" si="16"/>
        <v>44926</v>
      </c>
      <c r="AR27" s="7">
        <f t="shared" si="16"/>
        <v>45291</v>
      </c>
      <c r="AS27" s="7">
        <f t="shared" si="16"/>
        <v>45657</v>
      </c>
      <c r="AT27" s="7">
        <f t="shared" si="16"/>
        <v>46022</v>
      </c>
    </row>
    <row r="28" spans="1:46" ht="15" customHeight="1" x14ac:dyDescent="0.4">
      <c r="A28" s="20" t="s">
        <v>27</v>
      </c>
      <c r="B28" s="9">
        <v>120.6</v>
      </c>
      <c r="C28" s="9">
        <v>89.5</v>
      </c>
      <c r="D28" s="9">
        <v>90.2</v>
      </c>
      <c r="E28" s="9">
        <v>94.4</v>
      </c>
      <c r="F28" s="9">
        <v>98.4</v>
      </c>
      <c r="G28" s="9">
        <f t="shared" ref="G28:L28" si="17">G7</f>
        <v>102.9</v>
      </c>
      <c r="H28" s="9">
        <f t="shared" si="17"/>
        <v>104.8</v>
      </c>
      <c r="I28" s="9">
        <f t="shared" si="17"/>
        <v>104.9</v>
      </c>
      <c r="J28" s="9">
        <f t="shared" si="17"/>
        <v>103.1</v>
      </c>
      <c r="K28" s="9">
        <f t="shared" si="17"/>
        <v>102.5</v>
      </c>
      <c r="L28" s="9">
        <f t="shared" si="17"/>
        <v>103.2</v>
      </c>
      <c r="M28" s="9">
        <v>105.8</v>
      </c>
      <c r="N28" s="9">
        <f>N7</f>
        <v>109.3</v>
      </c>
      <c r="O28" s="9">
        <f>O7</f>
        <v>107.1</v>
      </c>
      <c r="P28" s="9">
        <f>P7</f>
        <v>112</v>
      </c>
      <c r="Q28" s="9">
        <v>115.8</v>
      </c>
      <c r="R28" s="9">
        <v>112.9</v>
      </c>
      <c r="S28" s="9">
        <f t="shared" ref="S28:AF28" si="18">S7</f>
        <v>105.8</v>
      </c>
      <c r="T28" s="9">
        <f t="shared" si="18"/>
        <v>109.7</v>
      </c>
      <c r="U28" s="9">
        <f t="shared" si="18"/>
        <v>115.8</v>
      </c>
      <c r="V28" s="9">
        <f t="shared" si="18"/>
        <v>116.8</v>
      </c>
      <c r="W28" s="9">
        <f t="shared" si="18"/>
        <v>120.1</v>
      </c>
      <c r="X28" s="9">
        <f t="shared" si="18"/>
        <v>119.6</v>
      </c>
      <c r="Y28" s="9">
        <f t="shared" si="18"/>
        <v>122</v>
      </c>
      <c r="Z28" s="9">
        <f t="shared" si="18"/>
        <v>105.8</v>
      </c>
      <c r="AA28" s="9">
        <f t="shared" si="18"/>
        <v>107</v>
      </c>
      <c r="AB28" s="9">
        <f t="shared" si="18"/>
        <v>111.5</v>
      </c>
      <c r="AC28" s="9">
        <f t="shared" si="18"/>
        <v>120.8</v>
      </c>
      <c r="AD28" s="9">
        <f t="shared" si="18"/>
        <v>116.7</v>
      </c>
      <c r="AE28" s="9">
        <f t="shared" si="18"/>
        <v>123.7</v>
      </c>
      <c r="AF28" s="9">
        <f t="shared" si="18"/>
        <v>128.30000000000001</v>
      </c>
      <c r="AG28" s="10">
        <v>132.1</v>
      </c>
      <c r="AH28" s="10">
        <v>128.1</v>
      </c>
      <c r="AI28" s="10">
        <v>125</v>
      </c>
      <c r="AJ28" s="10">
        <f>AJ7</f>
        <v>123.6</v>
      </c>
      <c r="AK28" s="96"/>
      <c r="AL28" s="9">
        <v>368.9</v>
      </c>
      <c r="AM28" s="9">
        <v>394.7</v>
      </c>
      <c r="AN28" s="9">
        <f>AN7</f>
        <v>411</v>
      </c>
      <c r="AO28" s="9">
        <f>SUM(J28:M28)</f>
        <v>414.6</v>
      </c>
      <c r="AP28" s="9">
        <f>SUM(N28:Q28)</f>
        <v>444.2</v>
      </c>
      <c r="AQ28" s="9">
        <f>SUM(R28:U28)</f>
        <v>444.2</v>
      </c>
      <c r="AR28" s="10">
        <f>SUM(V28:Y28)</f>
        <v>478.5</v>
      </c>
      <c r="AS28" s="10">
        <f>SUM(Z28:AC28)</f>
        <v>445.1</v>
      </c>
      <c r="AT28" s="10">
        <f t="shared" ref="AT28:AT33" si="19">SUM(AD28:AG28)</f>
        <v>500.80000000000007</v>
      </c>
    </row>
    <row r="29" spans="1:46" ht="15" customHeight="1" x14ac:dyDescent="0.4">
      <c r="A29" s="20" t="s">
        <v>28</v>
      </c>
      <c r="B29" s="16">
        <v>-37.799999999999997</v>
      </c>
      <c r="C29" s="16">
        <v>-2.9</v>
      </c>
      <c r="D29" s="16">
        <v>-3.2</v>
      </c>
      <c r="E29" s="16">
        <v>-3.1</v>
      </c>
      <c r="F29" s="16">
        <v>-3</v>
      </c>
      <c r="G29" s="16">
        <v>-4.7</v>
      </c>
      <c r="H29" s="16">
        <v>-4.0999999999999996</v>
      </c>
      <c r="I29" s="16">
        <v>-4</v>
      </c>
      <c r="J29" s="16">
        <v>-3.5</v>
      </c>
      <c r="K29" s="16">
        <v>-4.5</v>
      </c>
      <c r="L29" s="16">
        <v>-4.5999999999999996</v>
      </c>
      <c r="M29" s="16">
        <v>-4.5</v>
      </c>
      <c r="N29" s="16">
        <v>-5.4</v>
      </c>
      <c r="O29" s="16">
        <v>-5.9</v>
      </c>
      <c r="P29" s="16">
        <v>-6</v>
      </c>
      <c r="Q29" s="16">
        <v>-5.9</v>
      </c>
      <c r="R29" s="16">
        <v>-5.7</v>
      </c>
      <c r="S29" s="16">
        <v>-6.7</v>
      </c>
      <c r="T29" s="16">
        <v>-6.4</v>
      </c>
      <c r="U29" s="16">
        <v>-5.9</v>
      </c>
      <c r="V29" s="16">
        <v>-5.4</v>
      </c>
      <c r="W29" s="16">
        <v>-6.4</v>
      </c>
      <c r="X29" s="16">
        <v>-5.8</v>
      </c>
      <c r="Y29" s="17">
        <v>-5.7</v>
      </c>
      <c r="Z29" s="17">
        <v>-5.2</v>
      </c>
      <c r="AA29" s="17">
        <v>-6</v>
      </c>
      <c r="AB29" s="17">
        <v>-5.8</v>
      </c>
      <c r="AC29" s="17">
        <v>-5.9</v>
      </c>
      <c r="AD29" s="17">
        <v>-4.9000000000000004</v>
      </c>
      <c r="AE29" s="17">
        <v>-5.6</v>
      </c>
      <c r="AF29" s="17">
        <v>-5.0999999999999996</v>
      </c>
      <c r="AG29" s="17">
        <v>-5</v>
      </c>
      <c r="AH29" s="17">
        <v>-4.2</v>
      </c>
      <c r="AI29" s="17">
        <v>-4.5</v>
      </c>
      <c r="AJ29" s="17">
        <v>-4.5</v>
      </c>
      <c r="AK29" s="96"/>
      <c r="AL29" s="16">
        <v>-12.2</v>
      </c>
      <c r="AM29" s="16">
        <v>-47</v>
      </c>
      <c r="AN29" s="16">
        <f>SUM(F29:I29)</f>
        <v>-15.8</v>
      </c>
      <c r="AO29" s="16">
        <f>SUM(J29:M29)</f>
        <v>-17.100000000000001</v>
      </c>
      <c r="AP29" s="16">
        <f>SUM(N29:Q29)</f>
        <v>-23.200000000000003</v>
      </c>
      <c r="AQ29" s="16">
        <f>SUM(R29:U29)</f>
        <v>-24.700000000000003</v>
      </c>
      <c r="AR29" s="17">
        <f>SUM(V29:Y29)</f>
        <v>-23.3</v>
      </c>
      <c r="AS29" s="17">
        <f>SUM(Z29:AC29)</f>
        <v>-22.9</v>
      </c>
      <c r="AT29" s="17">
        <f t="shared" si="19"/>
        <v>-20.6</v>
      </c>
    </row>
    <row r="30" spans="1:46" ht="15.95" customHeight="1" x14ac:dyDescent="0.4">
      <c r="A30" s="20" t="s">
        <v>29</v>
      </c>
      <c r="B30" s="16">
        <v>-1.1000000000000001</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7">
        <v>0</v>
      </c>
      <c r="Z30" s="17">
        <v>0</v>
      </c>
      <c r="AA30" s="17">
        <v>0</v>
      </c>
      <c r="AB30" s="17">
        <v>0</v>
      </c>
      <c r="AC30" s="17">
        <v>0</v>
      </c>
      <c r="AD30" s="17">
        <v>0</v>
      </c>
      <c r="AE30" s="17">
        <v>0</v>
      </c>
      <c r="AF30" s="17">
        <v>0</v>
      </c>
      <c r="AG30" s="17">
        <v>0</v>
      </c>
      <c r="AH30" s="17">
        <v>0</v>
      </c>
      <c r="AI30" s="17">
        <v>0</v>
      </c>
      <c r="AJ30" s="17">
        <v>0</v>
      </c>
      <c r="AK30" s="96"/>
      <c r="AL30" s="16">
        <v>0</v>
      </c>
      <c r="AM30" s="16">
        <v>-1.1000000000000001</v>
      </c>
      <c r="AN30" s="16">
        <f>SUM(F30:I30)</f>
        <v>0</v>
      </c>
      <c r="AO30" s="16">
        <f>SUM(J30:M30)</f>
        <v>0</v>
      </c>
      <c r="AP30" s="16">
        <f>SUM(N30:Q30)</f>
        <v>0</v>
      </c>
      <c r="AQ30" s="16">
        <f>SUM(R30:U30)</f>
        <v>0</v>
      </c>
      <c r="AR30" s="17">
        <f>SUM(V30:Y30)</f>
        <v>0</v>
      </c>
      <c r="AS30" s="17">
        <f>SUM(Z30:AC30)</f>
        <v>0</v>
      </c>
      <c r="AT30" s="17">
        <f t="shared" si="19"/>
        <v>0</v>
      </c>
    </row>
    <row r="31" spans="1:46" ht="15" customHeight="1" x14ac:dyDescent="0.4">
      <c r="A31" s="20" t="s">
        <v>30</v>
      </c>
      <c r="B31" s="16">
        <v>0</v>
      </c>
      <c r="C31" s="16">
        <v>0</v>
      </c>
      <c r="D31" s="16">
        <v>0</v>
      </c>
      <c r="E31" s="16">
        <v>0</v>
      </c>
      <c r="F31" s="16">
        <v>0</v>
      </c>
      <c r="G31" s="16">
        <v>0</v>
      </c>
      <c r="H31" s="16">
        <v>0</v>
      </c>
      <c r="I31" s="16">
        <v>0</v>
      </c>
      <c r="J31" s="16">
        <v>0</v>
      </c>
      <c r="K31" s="16">
        <v>0</v>
      </c>
      <c r="L31" s="16">
        <v>0</v>
      </c>
      <c r="M31" s="16">
        <v>0</v>
      </c>
      <c r="N31" s="16">
        <v>0</v>
      </c>
      <c r="O31" s="16">
        <v>0</v>
      </c>
      <c r="P31" s="16">
        <v>0</v>
      </c>
      <c r="Q31" s="16">
        <v>0</v>
      </c>
      <c r="R31" s="16">
        <v>0</v>
      </c>
      <c r="S31" s="16">
        <v>0</v>
      </c>
      <c r="T31" s="16">
        <v>0</v>
      </c>
      <c r="U31" s="16">
        <v>0</v>
      </c>
      <c r="V31" s="16">
        <v>0</v>
      </c>
      <c r="W31" s="16">
        <v>0</v>
      </c>
      <c r="X31" s="16">
        <v>0</v>
      </c>
      <c r="Y31" s="17">
        <v>0</v>
      </c>
      <c r="Z31" s="17">
        <v>0</v>
      </c>
      <c r="AA31" s="17">
        <v>0</v>
      </c>
      <c r="AB31" s="17">
        <v>0</v>
      </c>
      <c r="AC31" s="17">
        <v>0</v>
      </c>
      <c r="AD31" s="17">
        <v>0</v>
      </c>
      <c r="AE31" s="17">
        <v>-1.9</v>
      </c>
      <c r="AF31" s="17">
        <v>0</v>
      </c>
      <c r="AG31" s="17">
        <v>0</v>
      </c>
      <c r="AH31" s="17">
        <v>0</v>
      </c>
      <c r="AI31" s="17">
        <v>0</v>
      </c>
      <c r="AJ31" s="17">
        <v>0</v>
      </c>
      <c r="AK31" s="96"/>
      <c r="AL31" s="16">
        <v>0</v>
      </c>
      <c r="AM31" s="16">
        <v>0</v>
      </c>
      <c r="AN31" s="16">
        <v>0</v>
      </c>
      <c r="AO31" s="16">
        <v>0</v>
      </c>
      <c r="AP31" s="16">
        <v>0</v>
      </c>
      <c r="AQ31" s="16">
        <v>0</v>
      </c>
      <c r="AR31" s="17">
        <v>0</v>
      </c>
      <c r="AS31" s="17">
        <v>0</v>
      </c>
      <c r="AT31" s="17">
        <f t="shared" si="19"/>
        <v>-1.9</v>
      </c>
    </row>
    <row r="32" spans="1:46" ht="15" customHeight="1" x14ac:dyDescent="0.4">
      <c r="A32" s="20" t="s">
        <v>31</v>
      </c>
      <c r="B32" s="16">
        <v>0</v>
      </c>
      <c r="C32" s="16">
        <v>0</v>
      </c>
      <c r="D32" s="16">
        <v>0</v>
      </c>
      <c r="E32" s="16">
        <v>0</v>
      </c>
      <c r="F32" s="16">
        <v>-0.6</v>
      </c>
      <c r="G32" s="16">
        <v>-0.9</v>
      </c>
      <c r="H32" s="16">
        <v>-1</v>
      </c>
      <c r="I32" s="16">
        <v>-0.9</v>
      </c>
      <c r="J32" s="16">
        <v>-1</v>
      </c>
      <c r="K32" s="16">
        <v>-1</v>
      </c>
      <c r="L32" s="16">
        <v>-1</v>
      </c>
      <c r="M32" s="16">
        <v>-0.9</v>
      </c>
      <c r="N32" s="16">
        <v>-1</v>
      </c>
      <c r="O32" s="16">
        <v>-1.6</v>
      </c>
      <c r="P32" s="16">
        <v>-1.6</v>
      </c>
      <c r="Q32" s="16">
        <v>-1.8</v>
      </c>
      <c r="R32" s="16">
        <v>-2</v>
      </c>
      <c r="S32" s="16">
        <v>-1.9</v>
      </c>
      <c r="T32" s="16">
        <v>-2</v>
      </c>
      <c r="U32" s="16">
        <v>-2.4</v>
      </c>
      <c r="V32" s="16">
        <v>-3.6</v>
      </c>
      <c r="W32" s="16">
        <v>-3.6</v>
      </c>
      <c r="X32" s="16">
        <v>-3.7</v>
      </c>
      <c r="Y32" s="17">
        <v>-3.7</v>
      </c>
      <c r="Z32" s="17">
        <v>-3.1</v>
      </c>
      <c r="AA32" s="17">
        <v>-2.8</v>
      </c>
      <c r="AB32" s="17">
        <v>-3.6</v>
      </c>
      <c r="AC32" s="17">
        <v>-3.6</v>
      </c>
      <c r="AD32" s="17">
        <v>-4.8</v>
      </c>
      <c r="AE32" s="17">
        <v>-4.9000000000000004</v>
      </c>
      <c r="AF32" s="17">
        <v>-4.9000000000000004</v>
      </c>
      <c r="AG32" s="17">
        <v>-5.2</v>
      </c>
      <c r="AH32" s="17">
        <v>-5</v>
      </c>
      <c r="AI32" s="17">
        <v>-4.0999999999999996</v>
      </c>
      <c r="AJ32" s="17">
        <v>-2.1</v>
      </c>
      <c r="AK32" s="96"/>
      <c r="AL32" s="16">
        <v>0</v>
      </c>
      <c r="AM32" s="16">
        <v>0</v>
      </c>
      <c r="AN32" s="16">
        <f>SUM(F32:I32)</f>
        <v>-3.4</v>
      </c>
      <c r="AO32" s="16">
        <f>SUM(J32:M32)</f>
        <v>-3.9</v>
      </c>
      <c r="AP32" s="16">
        <f>SUM(N32:Q32)</f>
        <v>-6</v>
      </c>
      <c r="AQ32" s="16">
        <f>SUM(R32:U32)</f>
        <v>-8.3000000000000007</v>
      </c>
      <c r="AR32" s="17">
        <f>SUM(V32:Y32)</f>
        <v>-14.600000000000001</v>
      </c>
      <c r="AS32" s="17">
        <f>SUM(Z32:AC32)</f>
        <v>-13.1</v>
      </c>
      <c r="AT32" s="17">
        <f t="shared" si="19"/>
        <v>-19.8</v>
      </c>
    </row>
    <row r="33" spans="1:46" ht="15" customHeight="1" x14ac:dyDescent="0.4">
      <c r="A33" s="20" t="s">
        <v>32</v>
      </c>
      <c r="B33" s="12">
        <v>0</v>
      </c>
      <c r="C33" s="12">
        <v>0</v>
      </c>
      <c r="D33" s="12">
        <v>0</v>
      </c>
      <c r="E33" s="12">
        <v>0</v>
      </c>
      <c r="F33" s="12">
        <v>0</v>
      </c>
      <c r="G33" s="12">
        <v>0</v>
      </c>
      <c r="H33" s="12">
        <v>0</v>
      </c>
      <c r="I33" s="12">
        <v>0</v>
      </c>
      <c r="J33" s="12">
        <v>0</v>
      </c>
      <c r="K33" s="12">
        <v>0</v>
      </c>
      <c r="L33" s="12">
        <v>0</v>
      </c>
      <c r="M33" s="12">
        <v>0</v>
      </c>
      <c r="N33" s="12">
        <v>-1.6</v>
      </c>
      <c r="O33" s="12">
        <v>-0.1</v>
      </c>
      <c r="P33" s="12">
        <v>0</v>
      </c>
      <c r="Q33" s="12">
        <v>0</v>
      </c>
      <c r="R33" s="12">
        <v>0</v>
      </c>
      <c r="S33" s="12">
        <v>0</v>
      </c>
      <c r="T33" s="12">
        <v>0</v>
      </c>
      <c r="U33" s="12">
        <v>0</v>
      </c>
      <c r="V33" s="12">
        <v>0</v>
      </c>
      <c r="W33" s="12">
        <v>-2.7</v>
      </c>
      <c r="X33" s="12">
        <v>-0.2</v>
      </c>
      <c r="Y33" s="13">
        <v>0</v>
      </c>
      <c r="Z33" s="13">
        <v>0</v>
      </c>
      <c r="AA33" s="13">
        <v>0</v>
      </c>
      <c r="AB33" s="13">
        <v>0</v>
      </c>
      <c r="AC33" s="13">
        <v>-2.4</v>
      </c>
      <c r="AD33" s="13">
        <v>-0.3</v>
      </c>
      <c r="AE33" s="13">
        <v>-0.1</v>
      </c>
      <c r="AF33" s="13">
        <v>0</v>
      </c>
      <c r="AG33" s="13">
        <v>0</v>
      </c>
      <c r="AH33" s="13">
        <v>0</v>
      </c>
      <c r="AI33" s="13">
        <v>0</v>
      </c>
      <c r="AJ33" s="13">
        <v>-1.3</v>
      </c>
      <c r="AK33" s="96"/>
      <c r="AL33" s="12">
        <v>0</v>
      </c>
      <c r="AM33" s="12">
        <v>0</v>
      </c>
      <c r="AN33" s="12">
        <v>0</v>
      </c>
      <c r="AO33" s="12">
        <f>SUM(J33:M33)</f>
        <v>0</v>
      </c>
      <c r="AP33" s="12">
        <f>SUM(N33:Q33)</f>
        <v>-1.7000000000000002</v>
      </c>
      <c r="AQ33" s="12">
        <f>SUM(R33:U33)</f>
        <v>0</v>
      </c>
      <c r="AR33" s="13">
        <f>SUM(V33:Y33)</f>
        <v>-2.9000000000000004</v>
      </c>
      <c r="AS33" s="13">
        <f>SUM(Z33:AC33)</f>
        <v>-2.4</v>
      </c>
      <c r="AT33" s="13">
        <f t="shared" si="19"/>
        <v>-0.4</v>
      </c>
    </row>
    <row r="34" spans="1:46" ht="15" customHeight="1" x14ac:dyDescent="0.4">
      <c r="A34" s="20" t="s">
        <v>33</v>
      </c>
      <c r="B34" s="9">
        <v>81.7</v>
      </c>
      <c r="C34" s="9">
        <v>86.6</v>
      </c>
      <c r="D34" s="9">
        <v>87</v>
      </c>
      <c r="E34" s="9">
        <v>91.3</v>
      </c>
      <c r="F34" s="9">
        <f t="shared" ref="F34:M34" si="20">SUM(F28:F32)</f>
        <v>94.800000000000011</v>
      </c>
      <c r="G34" s="9">
        <f t="shared" si="20"/>
        <v>97.3</v>
      </c>
      <c r="H34" s="9">
        <f t="shared" si="20"/>
        <v>99.7</v>
      </c>
      <c r="I34" s="9">
        <f t="shared" si="20"/>
        <v>100</v>
      </c>
      <c r="J34" s="9">
        <f t="shared" si="20"/>
        <v>98.6</v>
      </c>
      <c r="K34" s="9">
        <f t="shared" si="20"/>
        <v>97</v>
      </c>
      <c r="L34" s="9">
        <f t="shared" si="20"/>
        <v>97.600000000000009</v>
      </c>
      <c r="M34" s="9">
        <f t="shared" si="20"/>
        <v>100.39999999999999</v>
      </c>
      <c r="N34" s="9">
        <f t="shared" ref="N34:AJ34" si="21">SUM(N28:N33)</f>
        <v>101.3</v>
      </c>
      <c r="O34" s="9">
        <f t="shared" si="21"/>
        <v>99.5</v>
      </c>
      <c r="P34" s="9">
        <f t="shared" si="21"/>
        <v>104.4</v>
      </c>
      <c r="Q34" s="9">
        <f t="shared" si="21"/>
        <v>108.1</v>
      </c>
      <c r="R34" s="9">
        <f t="shared" si="21"/>
        <v>105.2</v>
      </c>
      <c r="S34" s="9">
        <f t="shared" si="21"/>
        <v>97.199999999999989</v>
      </c>
      <c r="T34" s="9">
        <f t="shared" si="21"/>
        <v>101.3</v>
      </c>
      <c r="U34" s="9">
        <f t="shared" si="21"/>
        <v>107.49999999999999</v>
      </c>
      <c r="V34" s="9">
        <f t="shared" si="21"/>
        <v>107.8</v>
      </c>
      <c r="W34" s="9">
        <f t="shared" si="21"/>
        <v>107.39999999999999</v>
      </c>
      <c r="X34" s="9">
        <f t="shared" si="21"/>
        <v>109.89999999999999</v>
      </c>
      <c r="Y34" s="9">
        <f t="shared" si="21"/>
        <v>112.6</v>
      </c>
      <c r="Z34" s="9">
        <f t="shared" si="21"/>
        <v>97.5</v>
      </c>
      <c r="AA34" s="9">
        <f t="shared" si="21"/>
        <v>98.2</v>
      </c>
      <c r="AB34" s="9">
        <f t="shared" si="21"/>
        <v>102.10000000000001</v>
      </c>
      <c r="AC34" s="9">
        <f t="shared" si="21"/>
        <v>108.89999999999999</v>
      </c>
      <c r="AD34" s="9">
        <f t="shared" si="21"/>
        <v>106.7</v>
      </c>
      <c r="AE34" s="9">
        <f t="shared" si="21"/>
        <v>111.2</v>
      </c>
      <c r="AF34" s="9">
        <f t="shared" si="21"/>
        <v>118.30000000000001</v>
      </c>
      <c r="AG34" s="9">
        <f t="shared" si="21"/>
        <v>121.89999999999999</v>
      </c>
      <c r="AH34" s="9">
        <f t="shared" si="21"/>
        <v>118.89999999999999</v>
      </c>
      <c r="AI34" s="9">
        <f t="shared" si="21"/>
        <v>116.4</v>
      </c>
      <c r="AJ34" s="10">
        <f t="shared" si="21"/>
        <v>115.7</v>
      </c>
      <c r="AK34" s="96"/>
      <c r="AL34" s="9">
        <v>356.7</v>
      </c>
      <c r="AM34" s="9">
        <v>346.6</v>
      </c>
      <c r="AN34" s="9">
        <f>SUM(AN28:AN32)</f>
        <v>391.8</v>
      </c>
      <c r="AO34" s="9">
        <f>SUM(AO28:AO32)</f>
        <v>393.6</v>
      </c>
      <c r="AP34" s="9">
        <f>SUM(AP28:AP33)</f>
        <v>413.3</v>
      </c>
      <c r="AQ34" s="9">
        <f>SUM(AQ28:AQ33)</f>
        <v>411.2</v>
      </c>
      <c r="AR34" s="10">
        <f>SUM(V34:Y34)</f>
        <v>437.69999999999993</v>
      </c>
      <c r="AS34" s="10">
        <f>SUM(AS28:AS33)</f>
        <v>406.70000000000005</v>
      </c>
      <c r="AT34" s="10">
        <f>SUM(AT28:AT33)</f>
        <v>458.10000000000008</v>
      </c>
    </row>
    <row r="35" spans="1:46" ht="10.15" customHeight="1" x14ac:dyDescent="0.4">
      <c r="A35" s="20"/>
      <c r="B35" s="96"/>
      <c r="C35" s="96"/>
      <c r="D35" s="96"/>
      <c r="E35" s="96"/>
      <c r="F35" s="96"/>
      <c r="G35" s="96"/>
      <c r="H35" s="96"/>
      <c r="I35" s="96"/>
      <c r="J35" s="96"/>
      <c r="K35" s="96"/>
      <c r="L35" s="96"/>
      <c r="M35" s="96"/>
      <c r="N35" s="96"/>
      <c r="O35" s="96"/>
      <c r="P35" s="96"/>
      <c r="Q35" s="96"/>
      <c r="R35" s="96"/>
      <c r="S35" s="96"/>
      <c r="T35" s="96"/>
      <c r="U35" s="96"/>
      <c r="V35" s="96"/>
      <c r="W35" s="96"/>
      <c r="X35" s="96"/>
      <c r="AK35" s="96"/>
      <c r="AL35" s="96"/>
      <c r="AM35" s="96"/>
      <c r="AN35" s="96"/>
      <c r="AO35" s="96"/>
      <c r="AP35" s="96"/>
      <c r="AQ35" s="96"/>
    </row>
    <row r="36" spans="1:46" ht="15" customHeight="1" x14ac:dyDescent="0.4">
      <c r="A36" s="20" t="s">
        <v>34</v>
      </c>
      <c r="B36" s="28">
        <v>195.7</v>
      </c>
      <c r="C36" s="28">
        <v>249.7</v>
      </c>
      <c r="D36" s="28">
        <v>270.10000000000002</v>
      </c>
      <c r="E36" s="28">
        <v>281.5</v>
      </c>
      <c r="F36" s="28">
        <v>287.2</v>
      </c>
      <c r="G36" s="28">
        <f t="shared" ref="G36:L36" si="22">G8</f>
        <v>298.60000000000002</v>
      </c>
      <c r="H36" s="28">
        <f t="shared" si="22"/>
        <v>323.39999999999998</v>
      </c>
      <c r="I36" s="28">
        <f t="shared" si="22"/>
        <v>341.1</v>
      </c>
      <c r="J36" s="28">
        <f t="shared" si="22"/>
        <v>351.9</v>
      </c>
      <c r="K36" s="28">
        <f t="shared" si="22"/>
        <v>364.9</v>
      </c>
      <c r="L36" s="28">
        <f t="shared" si="22"/>
        <v>384.2</v>
      </c>
      <c r="M36" s="28">
        <v>398.3</v>
      </c>
      <c r="N36" s="28">
        <f>N8</f>
        <v>402.3</v>
      </c>
      <c r="O36" s="28">
        <f>O8</f>
        <v>423.5</v>
      </c>
      <c r="P36" s="28">
        <f>P8</f>
        <v>438.20000000000005</v>
      </c>
      <c r="Q36" s="28">
        <v>449.7</v>
      </c>
      <c r="R36" s="28">
        <v>449.5</v>
      </c>
      <c r="S36" s="28">
        <f t="shared" ref="S36:AJ36" si="23">S8</f>
        <v>466.90000000000003</v>
      </c>
      <c r="T36" s="28">
        <f t="shared" si="23"/>
        <v>481.3</v>
      </c>
      <c r="U36" s="28">
        <f t="shared" si="23"/>
        <v>482.99999999999994</v>
      </c>
      <c r="V36" s="28">
        <f t="shared" si="23"/>
        <v>494.3</v>
      </c>
      <c r="W36" s="28">
        <f t="shared" si="23"/>
        <v>502.4</v>
      </c>
      <c r="X36" s="28">
        <f t="shared" si="23"/>
        <v>513.4</v>
      </c>
      <c r="Y36" s="28">
        <f t="shared" si="23"/>
        <v>513</v>
      </c>
      <c r="Z36" s="28">
        <f t="shared" si="23"/>
        <v>525.5</v>
      </c>
      <c r="AA36" s="28">
        <f t="shared" si="23"/>
        <v>527.5</v>
      </c>
      <c r="AB36" s="28">
        <f t="shared" si="23"/>
        <v>527.29999999999995</v>
      </c>
      <c r="AC36" s="28">
        <f t="shared" si="23"/>
        <v>522.80000000000007</v>
      </c>
      <c r="AD36" s="28">
        <f t="shared" si="23"/>
        <v>508.00000000000006</v>
      </c>
      <c r="AE36" s="28">
        <f t="shared" si="23"/>
        <v>502.00000000000006</v>
      </c>
      <c r="AF36" s="28">
        <f t="shared" si="23"/>
        <v>506.09999999999997</v>
      </c>
      <c r="AG36" s="28">
        <f t="shared" si="23"/>
        <v>504.1</v>
      </c>
      <c r="AH36" s="28">
        <f t="shared" si="23"/>
        <v>501.4</v>
      </c>
      <c r="AI36" s="28">
        <f t="shared" si="23"/>
        <v>506.5</v>
      </c>
      <c r="AJ36" s="29">
        <f t="shared" si="23"/>
        <v>513.69999999999993</v>
      </c>
      <c r="AK36" s="96"/>
      <c r="AL36" s="28">
        <v>737.9</v>
      </c>
      <c r="AM36" s="28">
        <v>997</v>
      </c>
      <c r="AN36" s="28">
        <f>AN8</f>
        <v>1250.3</v>
      </c>
      <c r="AO36" s="28">
        <f>SUM(J36:M36)</f>
        <v>1499.3</v>
      </c>
      <c r="AP36" s="28">
        <f>SUM(N36:Q36)</f>
        <v>1713.7</v>
      </c>
      <c r="AQ36" s="28">
        <f>SUM(R36:U36)</f>
        <v>1880.7</v>
      </c>
      <c r="AR36" s="29">
        <f>SUM(V36:Y36)</f>
        <v>2023.1</v>
      </c>
      <c r="AS36" s="29">
        <f>SUM(Z36:AC36)</f>
        <v>2103.1</v>
      </c>
      <c r="AT36" s="29">
        <f t="shared" ref="AT36:AT41" si="24">SUM(AD36:AG36)</f>
        <v>2020.2000000000003</v>
      </c>
    </row>
    <row r="37" spans="1:46" ht="15" customHeight="1" x14ac:dyDescent="0.4">
      <c r="A37" s="20" t="s">
        <v>28</v>
      </c>
      <c r="B37" s="16">
        <v>37.799999999999997</v>
      </c>
      <c r="C37" s="16">
        <v>2.9</v>
      </c>
      <c r="D37" s="16">
        <v>3.2</v>
      </c>
      <c r="E37" s="16">
        <v>3.1</v>
      </c>
      <c r="F37" s="16">
        <f t="shared" ref="F37:L37" si="25">-F29</f>
        <v>3</v>
      </c>
      <c r="G37" s="16">
        <f t="shared" si="25"/>
        <v>4.7</v>
      </c>
      <c r="H37" s="16">
        <f t="shared" si="25"/>
        <v>4.0999999999999996</v>
      </c>
      <c r="I37" s="16">
        <f t="shared" si="25"/>
        <v>4</v>
      </c>
      <c r="J37" s="16">
        <f t="shared" si="25"/>
        <v>3.5</v>
      </c>
      <c r="K37" s="16">
        <f t="shared" si="25"/>
        <v>4.5</v>
      </c>
      <c r="L37" s="16">
        <f t="shared" si="25"/>
        <v>4.5999999999999996</v>
      </c>
      <c r="M37" s="16">
        <v>4.5</v>
      </c>
      <c r="N37" s="16">
        <f>-N29</f>
        <v>5.4</v>
      </c>
      <c r="O37" s="16">
        <f>-O29</f>
        <v>5.9</v>
      </c>
      <c r="P37" s="16">
        <f>-P29</f>
        <v>6</v>
      </c>
      <c r="Q37" s="16">
        <v>5.9</v>
      </c>
      <c r="R37" s="16">
        <v>5.7</v>
      </c>
      <c r="S37" s="16">
        <f t="shared" ref="S37:AJ37" si="26">-S29</f>
        <v>6.7</v>
      </c>
      <c r="T37" s="16">
        <f t="shared" si="26"/>
        <v>6.4</v>
      </c>
      <c r="U37" s="16">
        <f t="shared" si="26"/>
        <v>5.9</v>
      </c>
      <c r="V37" s="16">
        <f t="shared" si="26"/>
        <v>5.4</v>
      </c>
      <c r="W37" s="16">
        <f t="shared" si="26"/>
        <v>6.4</v>
      </c>
      <c r="X37" s="16">
        <f t="shared" si="26"/>
        <v>5.8</v>
      </c>
      <c r="Y37" s="16">
        <f t="shared" si="26"/>
        <v>5.7</v>
      </c>
      <c r="Z37" s="16">
        <f t="shared" si="26"/>
        <v>5.2</v>
      </c>
      <c r="AA37" s="16">
        <f t="shared" si="26"/>
        <v>6</v>
      </c>
      <c r="AB37" s="16">
        <f t="shared" si="26"/>
        <v>5.8</v>
      </c>
      <c r="AC37" s="16">
        <f t="shared" si="26"/>
        <v>5.9</v>
      </c>
      <c r="AD37" s="16">
        <f t="shared" si="26"/>
        <v>4.9000000000000004</v>
      </c>
      <c r="AE37" s="16">
        <f t="shared" si="26"/>
        <v>5.6</v>
      </c>
      <c r="AF37" s="16">
        <f t="shared" si="26"/>
        <v>5.0999999999999996</v>
      </c>
      <c r="AG37" s="16">
        <f t="shared" si="26"/>
        <v>5</v>
      </c>
      <c r="AH37" s="16">
        <f t="shared" si="26"/>
        <v>4.2</v>
      </c>
      <c r="AI37" s="16">
        <f t="shared" si="26"/>
        <v>4.5</v>
      </c>
      <c r="AJ37" s="17">
        <f t="shared" si="26"/>
        <v>4.5</v>
      </c>
      <c r="AK37" s="96"/>
      <c r="AL37" s="16">
        <v>12.2</v>
      </c>
      <c r="AM37" s="16">
        <v>47</v>
      </c>
      <c r="AN37" s="16">
        <f>SUM(F37:I37)</f>
        <v>15.8</v>
      </c>
      <c r="AO37" s="16">
        <f>SUM(J37:M37)</f>
        <v>17.100000000000001</v>
      </c>
      <c r="AP37" s="16">
        <f>SUM(N37:Q37)</f>
        <v>23.200000000000003</v>
      </c>
      <c r="AQ37" s="16">
        <f>SUM(R37:U37)</f>
        <v>24.700000000000003</v>
      </c>
      <c r="AR37" s="17">
        <f>SUM(V37:Y37)</f>
        <v>23.3</v>
      </c>
      <c r="AS37" s="17">
        <f>SUM(Z37:AC37)</f>
        <v>22.9</v>
      </c>
      <c r="AT37" s="17">
        <f t="shared" si="24"/>
        <v>20.6</v>
      </c>
    </row>
    <row r="38" spans="1:46" ht="15" customHeight="1" x14ac:dyDescent="0.4">
      <c r="A38" s="20" t="s">
        <v>29</v>
      </c>
      <c r="B38" s="16">
        <v>1.1000000000000001</v>
      </c>
      <c r="C38" s="16">
        <v>0</v>
      </c>
      <c r="D38" s="16">
        <v>0</v>
      </c>
      <c r="E38" s="16">
        <v>0</v>
      </c>
      <c r="F38" s="16">
        <v>0</v>
      </c>
      <c r="G38" s="16">
        <f t="shared" ref="G38:L38" si="27">G30</f>
        <v>0</v>
      </c>
      <c r="H38" s="16">
        <f t="shared" si="27"/>
        <v>0</v>
      </c>
      <c r="I38" s="16">
        <f t="shared" si="27"/>
        <v>0</v>
      </c>
      <c r="J38" s="16">
        <f t="shared" si="27"/>
        <v>0</v>
      </c>
      <c r="K38" s="16">
        <f t="shared" si="27"/>
        <v>0</v>
      </c>
      <c r="L38" s="16">
        <f t="shared" si="27"/>
        <v>0</v>
      </c>
      <c r="M38" s="16">
        <v>0</v>
      </c>
      <c r="N38" s="16">
        <f>N30</f>
        <v>0</v>
      </c>
      <c r="O38" s="16">
        <f>O30</f>
        <v>0</v>
      </c>
      <c r="P38" s="16">
        <f>P30</f>
        <v>0</v>
      </c>
      <c r="Q38" s="16">
        <v>0</v>
      </c>
      <c r="R38" s="16">
        <v>0</v>
      </c>
      <c r="S38" s="16">
        <f t="shared" ref="S38:AJ38" si="28">S30</f>
        <v>0</v>
      </c>
      <c r="T38" s="16">
        <f t="shared" si="28"/>
        <v>0</v>
      </c>
      <c r="U38" s="16">
        <f t="shared" si="28"/>
        <v>0</v>
      </c>
      <c r="V38" s="16">
        <f t="shared" si="28"/>
        <v>0</v>
      </c>
      <c r="W38" s="16">
        <f t="shared" si="28"/>
        <v>0</v>
      </c>
      <c r="X38" s="16">
        <f t="shared" si="28"/>
        <v>0</v>
      </c>
      <c r="Y38" s="16">
        <f t="shared" si="28"/>
        <v>0</v>
      </c>
      <c r="Z38" s="16">
        <f t="shared" si="28"/>
        <v>0</v>
      </c>
      <c r="AA38" s="16">
        <f t="shared" si="28"/>
        <v>0</v>
      </c>
      <c r="AB38" s="16">
        <f t="shared" si="28"/>
        <v>0</v>
      </c>
      <c r="AC38" s="16">
        <f t="shared" si="28"/>
        <v>0</v>
      </c>
      <c r="AD38" s="16">
        <f t="shared" si="28"/>
        <v>0</v>
      </c>
      <c r="AE38" s="16">
        <f t="shared" si="28"/>
        <v>0</v>
      </c>
      <c r="AF38" s="16">
        <f t="shared" si="28"/>
        <v>0</v>
      </c>
      <c r="AG38" s="16">
        <f t="shared" si="28"/>
        <v>0</v>
      </c>
      <c r="AH38" s="16">
        <f t="shared" si="28"/>
        <v>0</v>
      </c>
      <c r="AI38" s="16">
        <f t="shared" si="28"/>
        <v>0</v>
      </c>
      <c r="AJ38" s="17">
        <f t="shared" si="28"/>
        <v>0</v>
      </c>
      <c r="AK38" s="96"/>
      <c r="AL38" s="16">
        <v>0</v>
      </c>
      <c r="AM38" s="16">
        <v>1.1000000000000001</v>
      </c>
      <c r="AN38" s="16">
        <f>SUM(F38:I38)</f>
        <v>0</v>
      </c>
      <c r="AO38" s="16">
        <f>SUM(J38:M38)</f>
        <v>0</v>
      </c>
      <c r="AP38" s="16">
        <f>SUM(N38:Q38)</f>
        <v>0</v>
      </c>
      <c r="AQ38" s="16">
        <f>SUM(R38:U38)</f>
        <v>0</v>
      </c>
      <c r="AR38" s="17">
        <f>SUM(V38:Y38)</f>
        <v>0</v>
      </c>
      <c r="AS38" s="17">
        <f>SUM(Z38:AC38)</f>
        <v>0</v>
      </c>
      <c r="AT38" s="17">
        <f t="shared" si="24"/>
        <v>0</v>
      </c>
    </row>
    <row r="39" spans="1:46" ht="15" customHeight="1" x14ac:dyDescent="0.4">
      <c r="A39" s="20" t="s">
        <v>30</v>
      </c>
      <c r="B39" s="16">
        <v>0</v>
      </c>
      <c r="C39" s="16">
        <v>0</v>
      </c>
      <c r="D39" s="16">
        <v>0</v>
      </c>
      <c r="E39" s="16">
        <v>0</v>
      </c>
      <c r="F39" s="16">
        <v>0</v>
      </c>
      <c r="G39" s="16">
        <v>0</v>
      </c>
      <c r="H39" s="16">
        <v>0</v>
      </c>
      <c r="I39" s="16">
        <v>0</v>
      </c>
      <c r="J39" s="16">
        <v>0</v>
      </c>
      <c r="K39" s="16">
        <v>0</v>
      </c>
      <c r="L39" s="16">
        <v>0</v>
      </c>
      <c r="M39" s="16">
        <v>0</v>
      </c>
      <c r="N39" s="16">
        <v>0</v>
      </c>
      <c r="O39" s="16">
        <v>0</v>
      </c>
      <c r="P39" s="16">
        <v>0</v>
      </c>
      <c r="Q39" s="16">
        <v>0</v>
      </c>
      <c r="R39" s="16">
        <v>0</v>
      </c>
      <c r="S39" s="16">
        <v>0</v>
      </c>
      <c r="T39" s="16">
        <v>0</v>
      </c>
      <c r="U39" s="16">
        <v>0</v>
      </c>
      <c r="V39" s="16">
        <v>0</v>
      </c>
      <c r="W39" s="16">
        <v>0</v>
      </c>
      <c r="X39" s="16">
        <v>0</v>
      </c>
      <c r="Y39" s="16">
        <v>0</v>
      </c>
      <c r="Z39" s="16">
        <v>0</v>
      </c>
      <c r="AA39" s="16">
        <v>0</v>
      </c>
      <c r="AB39" s="16">
        <v>0</v>
      </c>
      <c r="AC39" s="16">
        <v>0</v>
      </c>
      <c r="AD39" s="16">
        <v>0</v>
      </c>
      <c r="AE39" s="16">
        <v>1.9</v>
      </c>
      <c r="AF39" s="16">
        <v>0</v>
      </c>
      <c r="AG39" s="16">
        <v>0</v>
      </c>
      <c r="AH39" s="16">
        <v>0</v>
      </c>
      <c r="AI39" s="16">
        <v>0</v>
      </c>
      <c r="AJ39" s="17">
        <f>-AJ31</f>
        <v>0</v>
      </c>
      <c r="AK39" s="96"/>
      <c r="AL39" s="16">
        <v>0</v>
      </c>
      <c r="AM39" s="16">
        <v>0</v>
      </c>
      <c r="AN39" s="16">
        <v>0</v>
      </c>
      <c r="AO39" s="16">
        <v>0</v>
      </c>
      <c r="AP39" s="16">
        <v>0</v>
      </c>
      <c r="AQ39" s="16">
        <v>0</v>
      </c>
      <c r="AR39" s="17">
        <v>0</v>
      </c>
      <c r="AS39" s="17">
        <v>0</v>
      </c>
      <c r="AT39" s="17">
        <f t="shared" si="24"/>
        <v>1.9</v>
      </c>
    </row>
    <row r="40" spans="1:46" ht="15" customHeight="1" x14ac:dyDescent="0.4">
      <c r="A40" s="20" t="s">
        <v>31</v>
      </c>
      <c r="B40" s="16">
        <v>0</v>
      </c>
      <c r="C40" s="16">
        <v>0</v>
      </c>
      <c r="D40" s="16">
        <v>0</v>
      </c>
      <c r="E40" s="16">
        <v>0</v>
      </c>
      <c r="F40" s="16">
        <v>0.6</v>
      </c>
      <c r="G40" s="16">
        <f t="shared" ref="G40:L40" si="29">-G32</f>
        <v>0.9</v>
      </c>
      <c r="H40" s="16">
        <f t="shared" si="29"/>
        <v>1</v>
      </c>
      <c r="I40" s="16">
        <f t="shared" si="29"/>
        <v>0.9</v>
      </c>
      <c r="J40" s="16">
        <f t="shared" si="29"/>
        <v>1</v>
      </c>
      <c r="K40" s="16">
        <f t="shared" si="29"/>
        <v>1</v>
      </c>
      <c r="L40" s="16">
        <f t="shared" si="29"/>
        <v>1</v>
      </c>
      <c r="M40" s="16">
        <v>0.9</v>
      </c>
      <c r="N40" s="16">
        <f t="shared" ref="N40:P41" si="30">-N32</f>
        <v>1</v>
      </c>
      <c r="O40" s="16">
        <f t="shared" si="30"/>
        <v>1.6</v>
      </c>
      <c r="P40" s="16">
        <f t="shared" si="30"/>
        <v>1.6</v>
      </c>
      <c r="Q40" s="16">
        <v>1.8</v>
      </c>
      <c r="R40" s="16">
        <v>2</v>
      </c>
      <c r="S40" s="16">
        <f t="shared" ref="S40:AI40" si="31">-S32</f>
        <v>1.9</v>
      </c>
      <c r="T40" s="16">
        <f t="shared" si="31"/>
        <v>2</v>
      </c>
      <c r="U40" s="16">
        <f t="shared" si="31"/>
        <v>2.4</v>
      </c>
      <c r="V40" s="16">
        <f t="shared" si="31"/>
        <v>3.6</v>
      </c>
      <c r="W40" s="16">
        <f t="shared" si="31"/>
        <v>3.6</v>
      </c>
      <c r="X40" s="16">
        <f t="shared" si="31"/>
        <v>3.7</v>
      </c>
      <c r="Y40" s="16">
        <f t="shared" si="31"/>
        <v>3.7</v>
      </c>
      <c r="Z40" s="16">
        <f t="shared" si="31"/>
        <v>3.1</v>
      </c>
      <c r="AA40" s="16">
        <f t="shared" si="31"/>
        <v>2.8</v>
      </c>
      <c r="AB40" s="16">
        <f t="shared" si="31"/>
        <v>3.6</v>
      </c>
      <c r="AC40" s="16">
        <f t="shared" si="31"/>
        <v>3.6</v>
      </c>
      <c r="AD40" s="16">
        <f t="shared" si="31"/>
        <v>4.8</v>
      </c>
      <c r="AE40" s="16">
        <f t="shared" si="31"/>
        <v>4.9000000000000004</v>
      </c>
      <c r="AF40" s="16">
        <f t="shared" si="31"/>
        <v>4.9000000000000004</v>
      </c>
      <c r="AG40" s="16">
        <f t="shared" si="31"/>
        <v>5.2</v>
      </c>
      <c r="AH40" s="16">
        <f t="shared" si="31"/>
        <v>5</v>
      </c>
      <c r="AI40" s="16">
        <f t="shared" si="31"/>
        <v>4.0999999999999996</v>
      </c>
      <c r="AJ40" s="17">
        <f>-AJ32</f>
        <v>2.1</v>
      </c>
      <c r="AK40" s="96"/>
      <c r="AL40" s="16">
        <v>0</v>
      </c>
      <c r="AM40" s="16">
        <v>0</v>
      </c>
      <c r="AN40" s="16">
        <f>-AN32</f>
        <v>3.4</v>
      </c>
      <c r="AO40" s="16">
        <f>SUM(J40:M40)</f>
        <v>3.9</v>
      </c>
      <c r="AP40" s="16">
        <f>SUM(N40:Q40)</f>
        <v>6</v>
      </c>
      <c r="AQ40" s="16">
        <f>SUM(R40:U40)</f>
        <v>8.3000000000000007</v>
      </c>
      <c r="AR40" s="17">
        <f>SUM(V40:Y40)</f>
        <v>14.600000000000001</v>
      </c>
      <c r="AS40" s="17">
        <f>SUM(Z40:AC40)</f>
        <v>13.1</v>
      </c>
      <c r="AT40" s="17">
        <f t="shared" si="24"/>
        <v>19.8</v>
      </c>
    </row>
    <row r="41" spans="1:46" ht="15" customHeight="1" x14ac:dyDescent="0.4">
      <c r="A41" s="20" t="s">
        <v>32</v>
      </c>
      <c r="B41" s="12">
        <v>0</v>
      </c>
      <c r="C41" s="12">
        <v>0</v>
      </c>
      <c r="D41" s="12">
        <v>0</v>
      </c>
      <c r="E41" s="12">
        <v>0</v>
      </c>
      <c r="F41" s="12">
        <v>0</v>
      </c>
      <c r="G41" s="12">
        <v>0</v>
      </c>
      <c r="H41" s="12">
        <v>0</v>
      </c>
      <c r="I41" s="12">
        <v>0</v>
      </c>
      <c r="J41" s="12">
        <v>0</v>
      </c>
      <c r="K41" s="12">
        <v>0</v>
      </c>
      <c r="L41" s="12">
        <v>0</v>
      </c>
      <c r="M41" s="12">
        <v>0</v>
      </c>
      <c r="N41" s="12">
        <f t="shared" si="30"/>
        <v>1.6</v>
      </c>
      <c r="O41" s="12">
        <f t="shared" si="30"/>
        <v>0.1</v>
      </c>
      <c r="P41" s="12">
        <f t="shared" si="30"/>
        <v>0</v>
      </c>
      <c r="Q41" s="12">
        <v>0</v>
      </c>
      <c r="R41" s="12">
        <v>0</v>
      </c>
      <c r="S41" s="12">
        <f t="shared" ref="S41:AI41" si="32">-S33</f>
        <v>0</v>
      </c>
      <c r="T41" s="12">
        <f t="shared" si="32"/>
        <v>0</v>
      </c>
      <c r="U41" s="12">
        <f t="shared" si="32"/>
        <v>0</v>
      </c>
      <c r="V41" s="12">
        <f t="shared" si="32"/>
        <v>0</v>
      </c>
      <c r="W41" s="12">
        <f t="shared" si="32"/>
        <v>2.7</v>
      </c>
      <c r="X41" s="12">
        <f t="shared" si="32"/>
        <v>0.2</v>
      </c>
      <c r="Y41" s="12">
        <f t="shared" si="32"/>
        <v>0</v>
      </c>
      <c r="Z41" s="12">
        <f t="shared" si="32"/>
        <v>0</v>
      </c>
      <c r="AA41" s="12">
        <f t="shared" si="32"/>
        <v>0</v>
      </c>
      <c r="AB41" s="12">
        <f t="shared" si="32"/>
        <v>0</v>
      </c>
      <c r="AC41" s="12">
        <f t="shared" si="32"/>
        <v>2.4</v>
      </c>
      <c r="AD41" s="12">
        <f t="shared" si="32"/>
        <v>0.3</v>
      </c>
      <c r="AE41" s="12">
        <f t="shared" si="32"/>
        <v>0.1</v>
      </c>
      <c r="AF41" s="12">
        <f t="shared" si="32"/>
        <v>0</v>
      </c>
      <c r="AG41" s="12">
        <f t="shared" si="32"/>
        <v>0</v>
      </c>
      <c r="AH41" s="12">
        <f t="shared" si="32"/>
        <v>0</v>
      </c>
      <c r="AI41" s="12">
        <f t="shared" si="32"/>
        <v>0</v>
      </c>
      <c r="AJ41" s="13">
        <f>-AJ33</f>
        <v>1.3</v>
      </c>
      <c r="AK41" s="96"/>
      <c r="AL41" s="12">
        <v>0</v>
      </c>
      <c r="AM41" s="12">
        <v>0</v>
      </c>
      <c r="AN41" s="12">
        <v>0</v>
      </c>
      <c r="AO41" s="12">
        <f>SUM(J41:M41)</f>
        <v>0</v>
      </c>
      <c r="AP41" s="12">
        <f>SUM(N41:Q41)</f>
        <v>1.7000000000000002</v>
      </c>
      <c r="AQ41" s="12">
        <f>SUM(R41:U41)</f>
        <v>0</v>
      </c>
      <c r="AR41" s="13">
        <f>SUM(V41:Y41)</f>
        <v>2.9000000000000004</v>
      </c>
      <c r="AS41" s="13">
        <f>SUM(Z41:AC41)</f>
        <v>2.4</v>
      </c>
      <c r="AT41" s="13">
        <f t="shared" si="24"/>
        <v>0.4</v>
      </c>
    </row>
    <row r="42" spans="1:46" ht="15" customHeight="1" x14ac:dyDescent="0.4">
      <c r="A42" s="20" t="s">
        <v>35</v>
      </c>
      <c r="B42" s="9">
        <v>234.6</v>
      </c>
      <c r="C42" s="9">
        <v>252.6</v>
      </c>
      <c r="D42" s="9">
        <v>273.3</v>
      </c>
      <c r="E42" s="9">
        <v>284.60000000000002</v>
      </c>
      <c r="F42" s="9">
        <f t="shared" ref="F42:M42" si="33">SUM(F36:F40)</f>
        <v>290.8</v>
      </c>
      <c r="G42" s="9">
        <f t="shared" si="33"/>
        <v>304.2</v>
      </c>
      <c r="H42" s="9">
        <f t="shared" si="33"/>
        <v>328.5</v>
      </c>
      <c r="I42" s="9">
        <f t="shared" si="33"/>
        <v>346</v>
      </c>
      <c r="J42" s="9">
        <f t="shared" si="33"/>
        <v>356.4</v>
      </c>
      <c r="K42" s="9">
        <f t="shared" si="33"/>
        <v>370.4</v>
      </c>
      <c r="L42" s="9">
        <f t="shared" si="33"/>
        <v>389.8</v>
      </c>
      <c r="M42" s="9">
        <f t="shared" si="33"/>
        <v>403.7</v>
      </c>
      <c r="N42" s="9">
        <f t="shared" ref="N42:AJ42" si="34">SUM(N36:N41)</f>
        <v>410.3</v>
      </c>
      <c r="O42" s="9">
        <f t="shared" si="34"/>
        <v>431.1</v>
      </c>
      <c r="P42" s="9">
        <f t="shared" si="34"/>
        <v>445.80000000000007</v>
      </c>
      <c r="Q42" s="9">
        <f t="shared" si="34"/>
        <v>457.4</v>
      </c>
      <c r="R42" s="9">
        <f t="shared" si="34"/>
        <v>457.2</v>
      </c>
      <c r="S42" s="9">
        <f t="shared" si="34"/>
        <v>475.5</v>
      </c>
      <c r="T42" s="9">
        <f t="shared" si="34"/>
        <v>489.7</v>
      </c>
      <c r="U42" s="9">
        <f t="shared" si="34"/>
        <v>491.2999999999999</v>
      </c>
      <c r="V42" s="9">
        <f t="shared" si="34"/>
        <v>503.3</v>
      </c>
      <c r="W42" s="9">
        <f t="shared" si="34"/>
        <v>515.1</v>
      </c>
      <c r="X42" s="9">
        <f t="shared" si="34"/>
        <v>523.1</v>
      </c>
      <c r="Y42" s="9">
        <f t="shared" si="34"/>
        <v>522.40000000000009</v>
      </c>
      <c r="Z42" s="9">
        <f t="shared" si="34"/>
        <v>533.80000000000007</v>
      </c>
      <c r="AA42" s="9">
        <f t="shared" si="34"/>
        <v>536.29999999999995</v>
      </c>
      <c r="AB42" s="9">
        <f t="shared" si="34"/>
        <v>536.69999999999993</v>
      </c>
      <c r="AC42" s="9">
        <f t="shared" si="34"/>
        <v>534.70000000000005</v>
      </c>
      <c r="AD42" s="9">
        <f t="shared" si="34"/>
        <v>518</v>
      </c>
      <c r="AE42" s="9">
        <f t="shared" si="34"/>
        <v>514.50000000000011</v>
      </c>
      <c r="AF42" s="9">
        <f t="shared" si="34"/>
        <v>516.1</v>
      </c>
      <c r="AG42" s="9">
        <f t="shared" si="34"/>
        <v>514.30000000000007</v>
      </c>
      <c r="AH42" s="9">
        <f t="shared" si="34"/>
        <v>510.59999999999997</v>
      </c>
      <c r="AI42" s="9">
        <f t="shared" si="34"/>
        <v>515.1</v>
      </c>
      <c r="AJ42" s="10">
        <f t="shared" si="34"/>
        <v>521.59999999999991</v>
      </c>
      <c r="AK42" s="96"/>
      <c r="AL42" s="9">
        <v>750.1</v>
      </c>
      <c r="AM42" s="9">
        <v>1045.0999999999999</v>
      </c>
      <c r="AN42" s="9">
        <f>SUM(AN36:AN40)</f>
        <v>1269.5</v>
      </c>
      <c r="AO42" s="9">
        <f>SUM(AO36:AO40)</f>
        <v>1520.3</v>
      </c>
      <c r="AP42" s="9">
        <f>SUM(AP36:AP41)</f>
        <v>1744.6000000000001</v>
      </c>
      <c r="AQ42" s="9">
        <f>SUM(AQ36:AQ41)</f>
        <v>1913.7</v>
      </c>
      <c r="AR42" s="10">
        <f>SUM(V42:Y42)</f>
        <v>2063.9</v>
      </c>
      <c r="AS42" s="10">
        <f>SUM(AS36:AS41)</f>
        <v>2141.5</v>
      </c>
      <c r="AT42" s="10">
        <f>SUM(AT36:AT41)</f>
        <v>2062.9000000000005</v>
      </c>
    </row>
    <row r="43" spans="1:46" ht="10.15" customHeight="1" x14ac:dyDescent="0.4">
      <c r="A43" s="20"/>
      <c r="B43" s="96"/>
      <c r="C43" s="96"/>
      <c r="D43" s="96"/>
      <c r="E43" s="96"/>
      <c r="F43" s="96"/>
      <c r="G43" s="96"/>
      <c r="H43" s="96"/>
      <c r="I43" s="96"/>
      <c r="J43" s="96"/>
      <c r="K43" s="96"/>
      <c r="L43" s="96"/>
      <c r="M43" s="96"/>
      <c r="N43" s="96"/>
      <c r="O43" s="96"/>
      <c r="P43" s="96"/>
      <c r="Q43" s="96"/>
      <c r="R43" s="96"/>
      <c r="S43" s="96"/>
      <c r="T43" s="96"/>
      <c r="U43" s="96"/>
      <c r="V43" s="96"/>
      <c r="W43" s="96"/>
      <c r="X43" s="96"/>
      <c r="AK43" s="96"/>
      <c r="AL43" s="96"/>
      <c r="AM43" s="96"/>
      <c r="AN43" s="96"/>
      <c r="AO43" s="96"/>
      <c r="AP43" s="96"/>
      <c r="AQ43" s="96"/>
    </row>
    <row r="44" spans="1:46" ht="15" customHeight="1" x14ac:dyDescent="0.4">
      <c r="A44" s="20" t="s">
        <v>36</v>
      </c>
      <c r="B44" s="28">
        <v>378.5</v>
      </c>
      <c r="C44" s="28">
        <v>119.7</v>
      </c>
      <c r="D44" s="28">
        <v>133.19999999999999</v>
      </c>
      <c r="E44" s="28">
        <v>136.80000000000001</v>
      </c>
      <c r="F44" s="28">
        <v>150</v>
      </c>
      <c r="G44" s="28">
        <f t="shared" ref="G44:L44" si="35">G10</f>
        <v>162.4</v>
      </c>
      <c r="H44" s="28">
        <f t="shared" si="35"/>
        <v>172.8</v>
      </c>
      <c r="I44" s="28">
        <f t="shared" si="35"/>
        <v>176.9</v>
      </c>
      <c r="J44" s="28">
        <f t="shared" si="35"/>
        <v>181.8</v>
      </c>
      <c r="K44" s="28">
        <f t="shared" si="35"/>
        <v>185.8</v>
      </c>
      <c r="L44" s="28">
        <f t="shared" si="35"/>
        <v>183.3</v>
      </c>
      <c r="M44" s="28">
        <v>176.6</v>
      </c>
      <c r="N44" s="28">
        <f>N10</f>
        <v>181.2</v>
      </c>
      <c r="O44" s="28">
        <f>O10</f>
        <v>185.5</v>
      </c>
      <c r="P44" s="28">
        <f>P10</f>
        <v>187.3</v>
      </c>
      <c r="Q44" s="28">
        <v>201.9</v>
      </c>
      <c r="R44" s="28">
        <v>210.8</v>
      </c>
      <c r="S44" s="28">
        <f t="shared" ref="S44:AJ44" si="36">S10</f>
        <v>215</v>
      </c>
      <c r="T44" s="28">
        <f t="shared" si="36"/>
        <v>227.6</v>
      </c>
      <c r="U44" s="28">
        <f t="shared" si="36"/>
        <v>238.5</v>
      </c>
      <c r="V44" s="28">
        <f t="shared" si="36"/>
        <v>235.2</v>
      </c>
      <c r="W44" s="28">
        <f t="shared" si="36"/>
        <v>262.8</v>
      </c>
      <c r="X44" s="28">
        <f t="shared" si="36"/>
        <v>216.4</v>
      </c>
      <c r="Y44" s="28">
        <f t="shared" si="36"/>
        <v>222.1</v>
      </c>
      <c r="Z44" s="28">
        <f t="shared" si="36"/>
        <v>219.1</v>
      </c>
      <c r="AA44" s="28">
        <f t="shared" si="36"/>
        <v>227.1</v>
      </c>
      <c r="AB44" s="28">
        <f t="shared" si="36"/>
        <v>225.7</v>
      </c>
      <c r="AC44" s="28">
        <f t="shared" si="36"/>
        <v>243</v>
      </c>
      <c r="AD44" s="28">
        <f t="shared" si="36"/>
        <v>178.4</v>
      </c>
      <c r="AE44" s="28">
        <f t="shared" si="36"/>
        <v>184.4</v>
      </c>
      <c r="AF44" s="28">
        <f t="shared" si="36"/>
        <v>182.3</v>
      </c>
      <c r="AG44" s="28">
        <f t="shared" si="36"/>
        <v>186.9</v>
      </c>
      <c r="AH44" s="28">
        <f t="shared" si="36"/>
        <v>184.2</v>
      </c>
      <c r="AI44" s="28">
        <f t="shared" si="36"/>
        <v>188.1</v>
      </c>
      <c r="AJ44" s="29">
        <f t="shared" si="36"/>
        <v>185.4</v>
      </c>
      <c r="AK44" s="96"/>
      <c r="AL44" s="28">
        <v>380.3</v>
      </c>
      <c r="AM44" s="28">
        <v>768.2</v>
      </c>
      <c r="AN44" s="28">
        <f>AN10</f>
        <v>662.1</v>
      </c>
      <c r="AO44" s="28">
        <f>SUM(J44:M44)</f>
        <v>727.50000000000011</v>
      </c>
      <c r="AP44" s="28">
        <f>SUM(N44:Q44)</f>
        <v>755.9</v>
      </c>
      <c r="AQ44" s="28">
        <f>SUM(R44:U44)</f>
        <v>891.9</v>
      </c>
      <c r="AR44" s="29">
        <f t="shared" ref="AR44:AR49" si="37">SUM(V44:Y44)</f>
        <v>936.5</v>
      </c>
      <c r="AS44" s="29">
        <f>SUM(Z44:AC44)</f>
        <v>914.9</v>
      </c>
      <c r="AT44" s="29">
        <f>SUM(AD44:AG44)</f>
        <v>732</v>
      </c>
    </row>
    <row r="45" spans="1:46" ht="15" customHeight="1" x14ac:dyDescent="0.4">
      <c r="A45" s="20" t="s">
        <v>28</v>
      </c>
      <c r="B45" s="16">
        <v>-282.89999999999998</v>
      </c>
      <c r="C45" s="16">
        <v>-27.9</v>
      </c>
      <c r="D45" s="16">
        <v>-28.2</v>
      </c>
      <c r="E45" s="16">
        <v>-29.2</v>
      </c>
      <c r="F45" s="16">
        <v>-30.5</v>
      </c>
      <c r="G45" s="16">
        <v>-37.700000000000003</v>
      </c>
      <c r="H45" s="16">
        <v>-38.9</v>
      </c>
      <c r="I45" s="16">
        <v>-40.5</v>
      </c>
      <c r="J45" s="16">
        <v>-37.200000000000003</v>
      </c>
      <c r="K45" s="16">
        <v>-47</v>
      </c>
      <c r="L45" s="16">
        <v>-46.9</v>
      </c>
      <c r="M45" s="16">
        <v>-43</v>
      </c>
      <c r="N45" s="16">
        <v>-43.5</v>
      </c>
      <c r="O45" s="16">
        <v>-49.5</v>
      </c>
      <c r="P45" s="16">
        <v>-48.7</v>
      </c>
      <c r="Q45" s="16">
        <v>-48.4</v>
      </c>
      <c r="R45" s="16">
        <v>-50.5</v>
      </c>
      <c r="S45" s="16">
        <v>-58.5</v>
      </c>
      <c r="T45" s="16">
        <v>-60.6</v>
      </c>
      <c r="U45" s="16">
        <v>-62.7</v>
      </c>
      <c r="V45" s="16">
        <v>-52.9</v>
      </c>
      <c r="W45" s="16">
        <v>-67.400000000000006</v>
      </c>
      <c r="X45" s="16">
        <v>-58.6</v>
      </c>
      <c r="Y45" s="17">
        <v>-58.7</v>
      </c>
      <c r="Z45" s="17">
        <v>-55.4</v>
      </c>
      <c r="AA45" s="17">
        <v>-64.2</v>
      </c>
      <c r="AB45" s="17">
        <v>-66.7</v>
      </c>
      <c r="AC45" s="17">
        <v>-61.3</v>
      </c>
      <c r="AD45" s="17">
        <v>-46.7</v>
      </c>
      <c r="AE45" s="17">
        <v>-53.8</v>
      </c>
      <c r="AF45" s="17">
        <v>-55.9</v>
      </c>
      <c r="AG45" s="17">
        <v>-54.8</v>
      </c>
      <c r="AH45" s="17">
        <v>-50</v>
      </c>
      <c r="AI45" s="17">
        <v>-52.1</v>
      </c>
      <c r="AJ45" s="17">
        <v>-49.6</v>
      </c>
      <c r="AK45" s="96"/>
      <c r="AL45" s="16">
        <v>-93.1</v>
      </c>
      <c r="AM45" s="16">
        <v>-368.2</v>
      </c>
      <c r="AN45" s="16">
        <f>SUM(F45:I45)</f>
        <v>-147.6</v>
      </c>
      <c r="AO45" s="16">
        <f>SUM(J45:M45)</f>
        <v>-174.1</v>
      </c>
      <c r="AP45" s="16">
        <f>SUM(N45:Q45)</f>
        <v>-190.1</v>
      </c>
      <c r="AQ45" s="16">
        <f>SUM(R45:U45)</f>
        <v>-232.3</v>
      </c>
      <c r="AR45" s="17">
        <f t="shared" si="37"/>
        <v>-237.60000000000002</v>
      </c>
      <c r="AS45" s="17">
        <f>SUM(Z45:AC45)</f>
        <v>-247.60000000000002</v>
      </c>
      <c r="AT45" s="17">
        <f>SUM(AD45:AG45)</f>
        <v>-211.2</v>
      </c>
    </row>
    <row r="46" spans="1:46" ht="15" customHeight="1" x14ac:dyDescent="0.4">
      <c r="A46" s="20" t="s">
        <v>29</v>
      </c>
      <c r="B46" s="16">
        <v>-8.3000000000000007</v>
      </c>
      <c r="C46" s="16">
        <v>0</v>
      </c>
      <c r="D46" s="16">
        <v>0</v>
      </c>
      <c r="E46" s="16">
        <v>0</v>
      </c>
      <c r="F46" s="16">
        <v>0</v>
      </c>
      <c r="G46" s="16">
        <v>0</v>
      </c>
      <c r="H46" s="16">
        <v>0</v>
      </c>
      <c r="I46" s="16">
        <v>0</v>
      </c>
      <c r="J46" s="16">
        <v>0</v>
      </c>
      <c r="K46" s="16">
        <v>0</v>
      </c>
      <c r="L46" s="16">
        <v>0</v>
      </c>
      <c r="M46" s="16">
        <v>0</v>
      </c>
      <c r="N46" s="16">
        <v>0</v>
      </c>
      <c r="O46" s="16">
        <v>0</v>
      </c>
      <c r="P46" s="16">
        <v>0</v>
      </c>
      <c r="Q46" s="16">
        <v>0</v>
      </c>
      <c r="R46" s="16">
        <v>0</v>
      </c>
      <c r="S46" s="16">
        <v>0</v>
      </c>
      <c r="T46" s="16">
        <v>0</v>
      </c>
      <c r="U46" s="16">
        <v>0</v>
      </c>
      <c r="V46" s="16">
        <v>0</v>
      </c>
      <c r="W46" s="16">
        <v>0</v>
      </c>
      <c r="X46" s="16">
        <v>0</v>
      </c>
      <c r="Y46" s="17">
        <v>0</v>
      </c>
      <c r="Z46" s="17">
        <v>0</v>
      </c>
      <c r="AA46" s="17">
        <v>0</v>
      </c>
      <c r="AB46" s="17">
        <v>0</v>
      </c>
      <c r="AC46" s="17">
        <v>0</v>
      </c>
      <c r="AD46" s="17">
        <v>0</v>
      </c>
      <c r="AE46" s="17">
        <v>0</v>
      </c>
      <c r="AF46" s="17">
        <v>0</v>
      </c>
      <c r="AG46" s="17">
        <v>0</v>
      </c>
      <c r="AH46" s="17">
        <v>0</v>
      </c>
      <c r="AI46" s="17">
        <v>0</v>
      </c>
      <c r="AJ46" s="17">
        <v>0</v>
      </c>
      <c r="AK46" s="96"/>
      <c r="AL46" s="16">
        <v>0</v>
      </c>
      <c r="AM46" s="16">
        <v>-8.3000000000000007</v>
      </c>
      <c r="AN46" s="16">
        <f>SUM(F46:I46)</f>
        <v>0</v>
      </c>
      <c r="AO46" s="16">
        <f>SUM(J46:M46)</f>
        <v>0</v>
      </c>
      <c r="AP46" s="16">
        <f>SUM(N46:Q46)</f>
        <v>0</v>
      </c>
      <c r="AQ46" s="16">
        <f>SUM(R46:U46)</f>
        <v>0</v>
      </c>
      <c r="AR46" s="17">
        <f t="shared" si="37"/>
        <v>0</v>
      </c>
      <c r="AS46" s="17">
        <f>SUM(Z46:AC46)</f>
        <v>0</v>
      </c>
      <c r="AT46" s="17">
        <f>SUM(AD46:AG46)</f>
        <v>0</v>
      </c>
    </row>
    <row r="47" spans="1:46" ht="15" customHeight="1" x14ac:dyDescent="0.4">
      <c r="A47" s="20" t="s">
        <v>30</v>
      </c>
      <c r="B47" s="16">
        <v>0</v>
      </c>
      <c r="C47" s="16">
        <v>0</v>
      </c>
      <c r="D47" s="16">
        <v>0</v>
      </c>
      <c r="E47" s="16">
        <v>0</v>
      </c>
      <c r="F47" s="16">
        <v>-2.2999999999999998</v>
      </c>
      <c r="G47" s="16">
        <v>-4.0999999999999996</v>
      </c>
      <c r="H47" s="16">
        <v>-4</v>
      </c>
      <c r="I47" s="16">
        <v>-4.0999999999999996</v>
      </c>
      <c r="J47" s="16">
        <v>-4.2</v>
      </c>
      <c r="K47" s="16">
        <v>-4.3</v>
      </c>
      <c r="L47" s="16">
        <v>-4.0999999999999996</v>
      </c>
      <c r="M47" s="16">
        <v>-4.2</v>
      </c>
      <c r="N47" s="16">
        <v>-4.3</v>
      </c>
      <c r="O47" s="16">
        <v>-5</v>
      </c>
      <c r="P47" s="16">
        <v>-5.0999999999999996</v>
      </c>
      <c r="Q47" s="16">
        <v>-5.3</v>
      </c>
      <c r="R47" s="16">
        <v>-3.2</v>
      </c>
      <c r="S47" s="16">
        <v>-1.4</v>
      </c>
      <c r="T47" s="16">
        <v>-1.4</v>
      </c>
      <c r="U47" s="16">
        <v>-2.2000000000000002</v>
      </c>
      <c r="V47" s="16">
        <v>-5.4</v>
      </c>
      <c r="W47" s="16">
        <v>-7.9</v>
      </c>
      <c r="X47" s="16">
        <v>-4.5999999999999996</v>
      </c>
      <c r="Y47" s="17">
        <v>-4.3</v>
      </c>
      <c r="Z47" s="17">
        <v>-3</v>
      </c>
      <c r="AA47" s="17">
        <v>-3.3</v>
      </c>
      <c r="AB47" s="17">
        <v>-3.6</v>
      </c>
      <c r="AC47" s="17">
        <v>-9.6</v>
      </c>
      <c r="AD47" s="17">
        <v>-1.2</v>
      </c>
      <c r="AE47" s="17">
        <v>-1.5</v>
      </c>
      <c r="AF47" s="17">
        <v>-1.4</v>
      </c>
      <c r="AG47" s="17">
        <v>-1.2</v>
      </c>
      <c r="AH47" s="17">
        <v>-1.3</v>
      </c>
      <c r="AI47" s="17">
        <v>-1.3</v>
      </c>
      <c r="AJ47" s="17">
        <v>-5.8</v>
      </c>
      <c r="AK47" s="96"/>
      <c r="AL47" s="16">
        <v>0</v>
      </c>
      <c r="AM47" s="16">
        <v>0</v>
      </c>
      <c r="AN47" s="16">
        <f>SUM(F47:I47)</f>
        <v>-14.499999999999998</v>
      </c>
      <c r="AO47" s="16">
        <f>SUM(J47:M47)</f>
        <v>-16.8</v>
      </c>
      <c r="AP47" s="16">
        <f>SUM(N47:Q47)</f>
        <v>-19.7</v>
      </c>
      <c r="AQ47" s="16">
        <f>SUM(R47:U47)</f>
        <v>-8.1999999999999993</v>
      </c>
      <c r="AR47" s="17">
        <f t="shared" si="37"/>
        <v>-22.2</v>
      </c>
      <c r="AS47" s="17">
        <f>SUM(Z47:AC47)</f>
        <v>-19.5</v>
      </c>
      <c r="AT47" s="17">
        <f>SUM(AD47:AG47)</f>
        <v>-5.3</v>
      </c>
    </row>
    <row r="48" spans="1:46" ht="15" customHeight="1" x14ac:dyDescent="0.4">
      <c r="A48" s="20" t="s">
        <v>32</v>
      </c>
      <c r="B48" s="12">
        <v>0</v>
      </c>
      <c r="C48" s="12">
        <v>0</v>
      </c>
      <c r="D48" s="12">
        <v>0</v>
      </c>
      <c r="E48" s="12">
        <v>0</v>
      </c>
      <c r="F48" s="12">
        <v>0</v>
      </c>
      <c r="G48" s="12">
        <v>0</v>
      </c>
      <c r="H48" s="12">
        <v>0</v>
      </c>
      <c r="I48" s="12">
        <v>0</v>
      </c>
      <c r="J48" s="12">
        <v>0</v>
      </c>
      <c r="K48" s="12">
        <v>0</v>
      </c>
      <c r="L48" s="12">
        <v>0</v>
      </c>
      <c r="M48" s="12">
        <v>0</v>
      </c>
      <c r="N48" s="12">
        <v>-2.6</v>
      </c>
      <c r="O48" s="12">
        <v>-0.5</v>
      </c>
      <c r="P48" s="12">
        <v>-0.1</v>
      </c>
      <c r="Q48" s="12">
        <v>0</v>
      </c>
      <c r="R48" s="12">
        <v>0</v>
      </c>
      <c r="S48" s="12">
        <v>0</v>
      </c>
      <c r="T48" s="12">
        <v>0</v>
      </c>
      <c r="U48" s="12">
        <v>0</v>
      </c>
      <c r="V48" s="12">
        <v>0</v>
      </c>
      <c r="W48" s="12">
        <v>-27</v>
      </c>
      <c r="X48" s="12">
        <v>-0.6</v>
      </c>
      <c r="Y48" s="13">
        <v>-0.2</v>
      </c>
      <c r="Z48" s="13">
        <v>0</v>
      </c>
      <c r="AA48" s="13">
        <v>0</v>
      </c>
      <c r="AB48" s="13">
        <v>0</v>
      </c>
      <c r="AC48" s="13">
        <v>-29.7</v>
      </c>
      <c r="AD48" s="13">
        <v>-1.2</v>
      </c>
      <c r="AE48" s="13">
        <v>-0.7</v>
      </c>
      <c r="AF48" s="13">
        <v>0</v>
      </c>
      <c r="AG48" s="13">
        <v>0</v>
      </c>
      <c r="AH48" s="13">
        <v>0</v>
      </c>
      <c r="AI48" s="13">
        <v>-2.8</v>
      </c>
      <c r="AJ48" s="13">
        <v>-1.8</v>
      </c>
      <c r="AK48" s="96"/>
      <c r="AL48" s="12">
        <v>0</v>
      </c>
      <c r="AM48" s="12">
        <v>0</v>
      </c>
      <c r="AN48" s="12">
        <v>0</v>
      </c>
      <c r="AO48" s="12">
        <f>SUM(J48:M48)</f>
        <v>0</v>
      </c>
      <c r="AP48" s="12">
        <f>SUM(N48:Q48)</f>
        <v>-3.2</v>
      </c>
      <c r="AQ48" s="12">
        <f>SUM(R48:U48)</f>
        <v>0</v>
      </c>
      <c r="AR48" s="13">
        <f t="shared" si="37"/>
        <v>-27.8</v>
      </c>
      <c r="AS48" s="13">
        <f>SUM(Z48:AC48)</f>
        <v>-29.7</v>
      </c>
      <c r="AT48" s="13">
        <f>SUM(AD48:AG48)</f>
        <v>-1.9</v>
      </c>
    </row>
    <row r="49" spans="1:46" ht="15" customHeight="1" x14ac:dyDescent="0.4">
      <c r="A49" s="20" t="s">
        <v>37</v>
      </c>
      <c r="B49" s="9">
        <v>87.3</v>
      </c>
      <c r="C49" s="9">
        <v>91.8</v>
      </c>
      <c r="D49" s="9">
        <v>105</v>
      </c>
      <c r="E49" s="9">
        <v>107.6</v>
      </c>
      <c r="F49" s="9">
        <f t="shared" ref="F49:M49" si="38">SUM(F44:F47)</f>
        <v>117.2</v>
      </c>
      <c r="G49" s="9">
        <f t="shared" si="38"/>
        <v>120.60000000000001</v>
      </c>
      <c r="H49" s="9">
        <f t="shared" si="38"/>
        <v>129.9</v>
      </c>
      <c r="I49" s="9">
        <f t="shared" si="38"/>
        <v>132.30000000000001</v>
      </c>
      <c r="J49" s="9">
        <f t="shared" si="38"/>
        <v>140.40000000000003</v>
      </c>
      <c r="K49" s="9">
        <f t="shared" si="38"/>
        <v>134.5</v>
      </c>
      <c r="L49" s="9">
        <f t="shared" si="38"/>
        <v>132.30000000000001</v>
      </c>
      <c r="M49" s="9">
        <f t="shared" si="38"/>
        <v>129.4</v>
      </c>
      <c r="N49" s="9">
        <f t="shared" ref="N49:AJ49" si="39">SUM(N44:N48)</f>
        <v>130.79999999999998</v>
      </c>
      <c r="O49" s="9">
        <f t="shared" si="39"/>
        <v>130.5</v>
      </c>
      <c r="P49" s="9">
        <f t="shared" si="39"/>
        <v>133.40000000000003</v>
      </c>
      <c r="Q49" s="9">
        <f t="shared" si="39"/>
        <v>148.19999999999999</v>
      </c>
      <c r="R49" s="9">
        <f t="shared" si="39"/>
        <v>157.10000000000002</v>
      </c>
      <c r="S49" s="9">
        <f t="shared" si="39"/>
        <v>155.1</v>
      </c>
      <c r="T49" s="9">
        <f t="shared" si="39"/>
        <v>165.6</v>
      </c>
      <c r="U49" s="9">
        <f t="shared" si="39"/>
        <v>173.60000000000002</v>
      </c>
      <c r="V49" s="9">
        <f t="shared" si="39"/>
        <v>176.89999999999998</v>
      </c>
      <c r="W49" s="9">
        <f t="shared" si="39"/>
        <v>160.5</v>
      </c>
      <c r="X49" s="9">
        <f t="shared" si="39"/>
        <v>152.60000000000002</v>
      </c>
      <c r="Y49" s="9">
        <f t="shared" si="39"/>
        <v>158.89999999999998</v>
      </c>
      <c r="Z49" s="9">
        <f t="shared" si="39"/>
        <v>160.69999999999999</v>
      </c>
      <c r="AA49" s="9">
        <f t="shared" si="39"/>
        <v>159.59999999999997</v>
      </c>
      <c r="AB49" s="9">
        <f t="shared" si="39"/>
        <v>155.4</v>
      </c>
      <c r="AC49" s="9">
        <f t="shared" si="39"/>
        <v>142.4</v>
      </c>
      <c r="AD49" s="9">
        <f t="shared" si="39"/>
        <v>129.30000000000001</v>
      </c>
      <c r="AE49" s="9">
        <f t="shared" si="39"/>
        <v>128.40000000000003</v>
      </c>
      <c r="AF49" s="9">
        <f t="shared" si="39"/>
        <v>125</v>
      </c>
      <c r="AG49" s="9">
        <f t="shared" si="39"/>
        <v>130.90000000000003</v>
      </c>
      <c r="AH49" s="9">
        <f t="shared" si="39"/>
        <v>132.89999999999998</v>
      </c>
      <c r="AI49" s="9">
        <f t="shared" si="39"/>
        <v>131.89999999999998</v>
      </c>
      <c r="AJ49" s="10">
        <f t="shared" si="39"/>
        <v>128.19999999999999</v>
      </c>
      <c r="AK49" s="96"/>
      <c r="AL49" s="9">
        <v>287.2</v>
      </c>
      <c r="AM49" s="9">
        <v>391.7</v>
      </c>
      <c r="AN49" s="9">
        <f>SUM(AN44:AN47)</f>
        <v>500</v>
      </c>
      <c r="AO49" s="9">
        <f>SUM(AO44:AO47)</f>
        <v>536.60000000000014</v>
      </c>
      <c r="AP49" s="9">
        <f>SUM(AP44:AP48)</f>
        <v>542.89999999999986</v>
      </c>
      <c r="AQ49" s="9">
        <f>SUM(AQ44:AQ48)</f>
        <v>651.39999999999986</v>
      </c>
      <c r="AR49" s="10">
        <f t="shared" si="37"/>
        <v>648.9</v>
      </c>
      <c r="AS49" s="10">
        <f>SUM(AS44:AS48)</f>
        <v>618.09999999999991</v>
      </c>
      <c r="AT49" s="10">
        <f>SUM(AT44:AT48)</f>
        <v>513.6</v>
      </c>
    </row>
    <row r="50" spans="1:46" ht="15" customHeight="1" x14ac:dyDescent="0.4">
      <c r="A50" s="20"/>
      <c r="B50" s="96"/>
      <c r="C50" s="96"/>
      <c r="D50" s="96"/>
      <c r="E50" s="96"/>
      <c r="F50" s="96"/>
      <c r="G50" s="96"/>
      <c r="H50" s="96"/>
      <c r="I50" s="96"/>
      <c r="J50" s="96"/>
      <c r="K50" s="96"/>
      <c r="L50" s="96"/>
      <c r="M50" s="96"/>
      <c r="N50" s="96"/>
      <c r="O50" s="96"/>
      <c r="P50" s="96"/>
      <c r="Q50" s="96"/>
      <c r="R50" s="96"/>
      <c r="S50" s="96"/>
      <c r="T50" s="96"/>
      <c r="U50" s="96"/>
      <c r="V50" s="96"/>
      <c r="W50" s="96"/>
      <c r="X50" s="96"/>
      <c r="AK50" s="96"/>
      <c r="AL50" s="96"/>
      <c r="AM50" s="96"/>
      <c r="AN50" s="96"/>
      <c r="AO50" s="96"/>
      <c r="AP50" s="96"/>
      <c r="AQ50" s="96"/>
    </row>
    <row r="51" spans="1:46" ht="15" customHeight="1" x14ac:dyDescent="0.4">
      <c r="A51" s="20" t="s">
        <v>38</v>
      </c>
      <c r="B51" s="28">
        <v>157</v>
      </c>
      <c r="C51" s="28">
        <v>87.4</v>
      </c>
      <c r="D51" s="28">
        <v>95</v>
      </c>
      <c r="E51" s="28">
        <v>100.2</v>
      </c>
      <c r="F51" s="28">
        <v>101.5</v>
      </c>
      <c r="G51" s="28">
        <f t="shared" ref="G51:L51" si="40">G11</f>
        <v>107.3</v>
      </c>
      <c r="H51" s="28">
        <f t="shared" si="40"/>
        <v>108.2</v>
      </c>
      <c r="I51" s="28">
        <f t="shared" si="40"/>
        <v>106.3</v>
      </c>
      <c r="J51" s="28">
        <f t="shared" si="40"/>
        <v>104.3</v>
      </c>
      <c r="K51" s="28">
        <f t="shared" si="40"/>
        <v>102.8</v>
      </c>
      <c r="L51" s="28">
        <f t="shared" si="40"/>
        <v>105.8</v>
      </c>
      <c r="M51" s="28">
        <v>109.9</v>
      </c>
      <c r="N51" s="28">
        <f>N11</f>
        <v>102.7</v>
      </c>
      <c r="O51" s="28">
        <f>O11</f>
        <v>100.8</v>
      </c>
      <c r="P51" s="28">
        <f>P11</f>
        <v>115.7</v>
      </c>
      <c r="Q51" s="28">
        <v>108.3</v>
      </c>
      <c r="R51" s="28">
        <v>95.7</v>
      </c>
      <c r="S51" s="28">
        <f t="shared" ref="S51:AJ51" si="41">S11</f>
        <v>105</v>
      </c>
      <c r="T51" s="28">
        <f t="shared" si="41"/>
        <v>103.6</v>
      </c>
      <c r="U51" s="28">
        <f t="shared" si="41"/>
        <v>105.1</v>
      </c>
      <c r="V51" s="28">
        <f t="shared" si="41"/>
        <v>119.2</v>
      </c>
      <c r="W51" s="28">
        <f t="shared" si="41"/>
        <v>120.9</v>
      </c>
      <c r="X51" s="28">
        <f t="shared" si="41"/>
        <v>106.3</v>
      </c>
      <c r="Y51" s="28">
        <f t="shared" si="41"/>
        <v>119.6</v>
      </c>
      <c r="Z51" s="28">
        <f t="shared" si="41"/>
        <v>108.8</v>
      </c>
      <c r="AA51" s="28">
        <f t="shared" si="41"/>
        <v>112.5</v>
      </c>
      <c r="AB51" s="28">
        <f t="shared" si="41"/>
        <v>110.5</v>
      </c>
      <c r="AC51" s="28">
        <f t="shared" si="41"/>
        <v>128.9</v>
      </c>
      <c r="AD51" s="28">
        <f t="shared" si="41"/>
        <v>92</v>
      </c>
      <c r="AE51" s="28">
        <f t="shared" si="41"/>
        <v>87.8</v>
      </c>
      <c r="AF51" s="28">
        <f t="shared" si="41"/>
        <v>91.5</v>
      </c>
      <c r="AG51" s="28">
        <f t="shared" si="41"/>
        <v>98.6</v>
      </c>
      <c r="AH51" s="28">
        <f t="shared" si="41"/>
        <v>86.9</v>
      </c>
      <c r="AI51" s="28">
        <f t="shared" si="41"/>
        <v>89.8</v>
      </c>
      <c r="AJ51" s="28">
        <f t="shared" si="41"/>
        <v>86.6</v>
      </c>
      <c r="AK51" s="96"/>
      <c r="AL51" s="28">
        <v>314</v>
      </c>
      <c r="AM51" s="28">
        <v>439.6</v>
      </c>
      <c r="AN51" s="28">
        <f>AN11</f>
        <v>423.3</v>
      </c>
      <c r="AO51" s="28">
        <f t="shared" ref="AO51:AO56" si="42">SUM(J51:M51)</f>
        <v>422.79999999999995</v>
      </c>
      <c r="AP51" s="28">
        <f t="shared" ref="AP51:AP56" si="43">SUM(N51:Q51)</f>
        <v>427.5</v>
      </c>
      <c r="AQ51" s="28">
        <f t="shared" ref="AQ51:AQ56" si="44">SUM(R51:U51)</f>
        <v>409.4</v>
      </c>
      <c r="AR51" s="29">
        <f t="shared" ref="AR51:AR57" si="45">SUM(V51:Y51)</f>
        <v>466</v>
      </c>
      <c r="AS51" s="29">
        <f t="shared" ref="AS51:AS56" si="46">SUM(Z51:AC51)</f>
        <v>460.70000000000005</v>
      </c>
      <c r="AT51" s="29">
        <f t="shared" ref="AT51:AT56" si="47">SUM(AD51:AG51)</f>
        <v>369.9</v>
      </c>
    </row>
    <row r="52" spans="1:46" ht="15" customHeight="1" x14ac:dyDescent="0.4">
      <c r="A52" s="20" t="s">
        <v>28</v>
      </c>
      <c r="B52" s="16">
        <v>-72.400000000000006</v>
      </c>
      <c r="C52" s="16">
        <v>-7.9</v>
      </c>
      <c r="D52" s="16">
        <v>-8.1</v>
      </c>
      <c r="E52" s="16">
        <v>-5.9</v>
      </c>
      <c r="F52" s="16">
        <v>-7.1</v>
      </c>
      <c r="G52" s="16">
        <f>-8.8</f>
        <v>-8.8000000000000007</v>
      </c>
      <c r="H52" s="16">
        <v>-7.7</v>
      </c>
      <c r="I52" s="16">
        <v>-7.8</v>
      </c>
      <c r="J52" s="16">
        <v>-6.7</v>
      </c>
      <c r="K52" s="16">
        <v>-9.5</v>
      </c>
      <c r="L52" s="16">
        <v>-8.9</v>
      </c>
      <c r="M52" s="16">
        <v>-8.6</v>
      </c>
      <c r="N52" s="16">
        <v>-6.9</v>
      </c>
      <c r="O52" s="16">
        <v>-6.2</v>
      </c>
      <c r="P52" s="16">
        <v>-5.9</v>
      </c>
      <c r="Q52" s="16">
        <v>-6</v>
      </c>
      <c r="R52" s="16">
        <v>-4.5</v>
      </c>
      <c r="S52" s="16">
        <v>-5.9</v>
      </c>
      <c r="T52" s="16">
        <v>-6</v>
      </c>
      <c r="U52" s="16">
        <v>-6</v>
      </c>
      <c r="V52" s="16">
        <v>-5.5</v>
      </c>
      <c r="W52" s="16">
        <v>-6.3</v>
      </c>
      <c r="X52" s="16">
        <v>-5.2</v>
      </c>
      <c r="Y52" s="17">
        <v>-5</v>
      </c>
      <c r="Z52" s="17">
        <v>-5.0999999999999996</v>
      </c>
      <c r="AA52" s="17">
        <v>-6.2</v>
      </c>
      <c r="AB52" s="17">
        <v>-6.1</v>
      </c>
      <c r="AC52" s="17">
        <v>-6.3</v>
      </c>
      <c r="AD52" s="17">
        <v>-5</v>
      </c>
      <c r="AE52" s="17">
        <v>-5.7</v>
      </c>
      <c r="AF52" s="17">
        <v>-5.0999999999999996</v>
      </c>
      <c r="AG52" s="17">
        <v>-4.9000000000000004</v>
      </c>
      <c r="AH52" s="17">
        <v>-4.7</v>
      </c>
      <c r="AI52" s="17">
        <v>-5.8</v>
      </c>
      <c r="AJ52" s="17">
        <v>-6.3</v>
      </c>
      <c r="AK52" s="96"/>
      <c r="AL52" s="16">
        <v>-33.700000000000003</v>
      </c>
      <c r="AM52" s="16">
        <v>-94.3</v>
      </c>
      <c r="AN52" s="16">
        <f>SUM(F52:I52)</f>
        <v>-31.400000000000002</v>
      </c>
      <c r="AO52" s="16">
        <f t="shared" si="42"/>
        <v>-33.700000000000003</v>
      </c>
      <c r="AP52" s="16">
        <f t="shared" si="43"/>
        <v>-25</v>
      </c>
      <c r="AQ52" s="16">
        <f t="shared" si="44"/>
        <v>-22.4</v>
      </c>
      <c r="AR52" s="17">
        <f t="shared" si="45"/>
        <v>-22</v>
      </c>
      <c r="AS52" s="17">
        <f t="shared" si="46"/>
        <v>-23.7</v>
      </c>
      <c r="AT52" s="29">
        <f t="shared" si="47"/>
        <v>-20.7</v>
      </c>
    </row>
    <row r="53" spans="1:46" ht="15" customHeight="1" x14ac:dyDescent="0.4">
      <c r="A53" s="20" t="s">
        <v>29</v>
      </c>
      <c r="B53" s="16">
        <v>-2.2000000000000002</v>
      </c>
      <c r="C53" s="16">
        <v>0</v>
      </c>
      <c r="D53" s="16">
        <v>0</v>
      </c>
      <c r="E53" s="16">
        <v>0</v>
      </c>
      <c r="F53" s="16">
        <v>0</v>
      </c>
      <c r="G53" s="16">
        <v>0</v>
      </c>
      <c r="H53" s="16">
        <v>0</v>
      </c>
      <c r="I53" s="16">
        <v>0</v>
      </c>
      <c r="J53" s="16">
        <v>0</v>
      </c>
      <c r="K53" s="16">
        <v>0</v>
      </c>
      <c r="L53" s="16">
        <v>0</v>
      </c>
      <c r="M53" s="16">
        <v>0</v>
      </c>
      <c r="N53" s="16">
        <v>0</v>
      </c>
      <c r="O53" s="16">
        <v>0</v>
      </c>
      <c r="P53" s="16">
        <v>0</v>
      </c>
      <c r="Q53" s="16">
        <v>0</v>
      </c>
      <c r="R53" s="16">
        <v>0</v>
      </c>
      <c r="S53" s="16">
        <v>0</v>
      </c>
      <c r="T53" s="16">
        <v>0</v>
      </c>
      <c r="U53" s="16">
        <v>0</v>
      </c>
      <c r="V53" s="16">
        <v>0</v>
      </c>
      <c r="W53" s="16">
        <v>0</v>
      </c>
      <c r="X53" s="16">
        <v>0</v>
      </c>
      <c r="Y53" s="17">
        <v>0</v>
      </c>
      <c r="Z53" s="17">
        <v>0</v>
      </c>
      <c r="AA53" s="17">
        <v>0</v>
      </c>
      <c r="AB53" s="17">
        <v>0</v>
      </c>
      <c r="AC53" s="17">
        <v>0</v>
      </c>
      <c r="AD53" s="17">
        <v>0</v>
      </c>
      <c r="AE53" s="17">
        <v>0</v>
      </c>
      <c r="AF53" s="17">
        <v>0</v>
      </c>
      <c r="AG53" s="17">
        <v>0</v>
      </c>
      <c r="AH53" s="17">
        <v>0</v>
      </c>
      <c r="AI53" s="17">
        <v>0</v>
      </c>
      <c r="AJ53" s="17">
        <v>0</v>
      </c>
      <c r="AK53" s="96"/>
      <c r="AL53" s="16">
        <v>0</v>
      </c>
      <c r="AM53" s="16">
        <v>-2.2000000000000002</v>
      </c>
      <c r="AN53" s="16">
        <f>SUM(F53:I53)</f>
        <v>0</v>
      </c>
      <c r="AO53" s="16">
        <f t="shared" si="42"/>
        <v>0</v>
      </c>
      <c r="AP53" s="16">
        <f t="shared" si="43"/>
        <v>0</v>
      </c>
      <c r="AQ53" s="16">
        <f t="shared" si="44"/>
        <v>0</v>
      </c>
      <c r="AR53" s="17">
        <f t="shared" si="45"/>
        <v>0</v>
      </c>
      <c r="AS53" s="17">
        <f t="shared" si="46"/>
        <v>0</v>
      </c>
      <c r="AT53" s="29">
        <f t="shared" si="47"/>
        <v>0</v>
      </c>
    </row>
    <row r="54" spans="1:46" ht="15.95" customHeight="1" x14ac:dyDescent="0.4">
      <c r="A54" s="20" t="s">
        <v>31</v>
      </c>
      <c r="B54" s="16">
        <v>0</v>
      </c>
      <c r="C54" s="16">
        <v>0</v>
      </c>
      <c r="D54" s="16">
        <v>0</v>
      </c>
      <c r="E54" s="16">
        <v>0</v>
      </c>
      <c r="F54" s="16">
        <v>-0.8</v>
      </c>
      <c r="G54" s="16">
        <v>-1.4</v>
      </c>
      <c r="H54" s="16">
        <v>-1.4</v>
      </c>
      <c r="I54" s="16">
        <v>-1.4</v>
      </c>
      <c r="J54" s="16">
        <v>-1.3</v>
      </c>
      <c r="K54" s="16">
        <v>-1.4</v>
      </c>
      <c r="L54" s="16">
        <v>-1.4</v>
      </c>
      <c r="M54" s="16">
        <v>-1.5</v>
      </c>
      <c r="N54" s="16">
        <v>-1.4</v>
      </c>
      <c r="O54" s="16">
        <v>-1.9</v>
      </c>
      <c r="P54" s="16">
        <v>-1.9</v>
      </c>
      <c r="Q54" s="16">
        <v>-1.9</v>
      </c>
      <c r="R54" s="16">
        <v>-1.5</v>
      </c>
      <c r="S54" s="16">
        <v>-1.2</v>
      </c>
      <c r="T54" s="16">
        <v>-1.2</v>
      </c>
      <c r="U54" s="16">
        <v>-1.6</v>
      </c>
      <c r="V54" s="16">
        <v>-3.4</v>
      </c>
      <c r="W54" s="16">
        <v>-3.4</v>
      </c>
      <c r="X54" s="16">
        <v>-3.4</v>
      </c>
      <c r="Y54" s="17">
        <v>-3.4</v>
      </c>
      <c r="Z54" s="17">
        <v>-3.1</v>
      </c>
      <c r="AA54" s="17">
        <v>-3</v>
      </c>
      <c r="AB54" s="17">
        <v>-3.4</v>
      </c>
      <c r="AC54" s="17">
        <v>-3.2</v>
      </c>
      <c r="AD54" s="17">
        <v>-1.1000000000000001</v>
      </c>
      <c r="AE54" s="17">
        <v>-0.9</v>
      </c>
      <c r="AF54" s="17">
        <v>-0.9</v>
      </c>
      <c r="AG54" s="17">
        <v>-0.9</v>
      </c>
      <c r="AH54" s="17">
        <v>-0.8</v>
      </c>
      <c r="AI54" s="17">
        <v>-0.5</v>
      </c>
      <c r="AJ54" s="17">
        <v>-0.4</v>
      </c>
      <c r="AK54" s="96"/>
      <c r="AL54" s="16">
        <v>0</v>
      </c>
      <c r="AM54" s="16">
        <v>0</v>
      </c>
      <c r="AN54" s="16">
        <f>SUM(F54:I54)</f>
        <v>-5</v>
      </c>
      <c r="AO54" s="16">
        <f t="shared" si="42"/>
        <v>-5.6</v>
      </c>
      <c r="AP54" s="16">
        <f t="shared" si="43"/>
        <v>-7.1</v>
      </c>
      <c r="AQ54" s="16">
        <f t="shared" si="44"/>
        <v>-5.5</v>
      </c>
      <c r="AR54" s="17">
        <f t="shared" si="45"/>
        <v>-13.6</v>
      </c>
      <c r="AS54" s="17">
        <f t="shared" si="46"/>
        <v>-12.7</v>
      </c>
      <c r="AT54" s="29">
        <f t="shared" si="47"/>
        <v>-3.8</v>
      </c>
    </row>
    <row r="55" spans="1:46" ht="15" customHeight="1" x14ac:dyDescent="0.4">
      <c r="A55" s="20" t="s">
        <v>30</v>
      </c>
      <c r="B55" s="16">
        <v>0</v>
      </c>
      <c r="C55" s="16">
        <v>0</v>
      </c>
      <c r="D55" s="16">
        <v>0</v>
      </c>
      <c r="E55" s="16">
        <v>0</v>
      </c>
      <c r="F55" s="16">
        <v>0</v>
      </c>
      <c r="G55" s="16">
        <v>0</v>
      </c>
      <c r="H55" s="16">
        <v>0</v>
      </c>
      <c r="I55" s="16">
        <v>0</v>
      </c>
      <c r="J55" s="16">
        <v>0</v>
      </c>
      <c r="K55" s="16">
        <v>0</v>
      </c>
      <c r="L55" s="16">
        <v>0</v>
      </c>
      <c r="M55" s="16">
        <v>0</v>
      </c>
      <c r="N55" s="16">
        <v>-0.2</v>
      </c>
      <c r="O55" s="16">
        <v>-1.7</v>
      </c>
      <c r="P55" s="16">
        <v>-1.7</v>
      </c>
      <c r="Q55" s="16">
        <v>-1.7</v>
      </c>
      <c r="R55" s="16">
        <v>-1.7</v>
      </c>
      <c r="S55" s="16">
        <v>-1.7</v>
      </c>
      <c r="T55" s="16">
        <v>-1.7</v>
      </c>
      <c r="U55" s="16">
        <v>-1.7</v>
      </c>
      <c r="V55" s="16">
        <v>-1.7</v>
      </c>
      <c r="W55" s="16">
        <v>-6.6</v>
      </c>
      <c r="X55" s="16">
        <v>0</v>
      </c>
      <c r="Y55" s="17">
        <v>0</v>
      </c>
      <c r="Z55" s="17">
        <v>0</v>
      </c>
      <c r="AA55" s="17">
        <v>0</v>
      </c>
      <c r="AB55" s="17">
        <v>0</v>
      </c>
      <c r="AC55" s="17">
        <v>0</v>
      </c>
      <c r="AD55" s="17">
        <v>0</v>
      </c>
      <c r="AE55" s="17">
        <v>0</v>
      </c>
      <c r="AF55" s="17">
        <v>0</v>
      </c>
      <c r="AG55" s="17">
        <v>0</v>
      </c>
      <c r="AH55" s="17">
        <v>0</v>
      </c>
      <c r="AI55" s="17">
        <v>0</v>
      </c>
      <c r="AJ55" s="17">
        <v>0</v>
      </c>
      <c r="AK55" s="96"/>
      <c r="AL55" s="16">
        <v>0</v>
      </c>
      <c r="AM55" s="16">
        <v>0</v>
      </c>
      <c r="AN55" s="16">
        <v>0</v>
      </c>
      <c r="AO55" s="16">
        <f t="shared" si="42"/>
        <v>0</v>
      </c>
      <c r="AP55" s="16">
        <f t="shared" si="43"/>
        <v>-5.3</v>
      </c>
      <c r="AQ55" s="16">
        <f t="shared" si="44"/>
        <v>-6.8</v>
      </c>
      <c r="AR55" s="17">
        <f t="shared" si="45"/>
        <v>-8.2999999999999989</v>
      </c>
      <c r="AS55" s="17">
        <f t="shared" si="46"/>
        <v>0</v>
      </c>
      <c r="AT55" s="29">
        <f t="shared" si="47"/>
        <v>0</v>
      </c>
    </row>
    <row r="56" spans="1:46" ht="15.95" customHeight="1" x14ac:dyDescent="0.4">
      <c r="A56" s="20" t="s">
        <v>32</v>
      </c>
      <c r="B56" s="12">
        <v>0</v>
      </c>
      <c r="C56" s="12">
        <v>0</v>
      </c>
      <c r="D56" s="12">
        <v>0</v>
      </c>
      <c r="E56" s="12">
        <v>0</v>
      </c>
      <c r="F56" s="12">
        <v>0</v>
      </c>
      <c r="G56" s="12">
        <v>0</v>
      </c>
      <c r="H56" s="12">
        <v>0</v>
      </c>
      <c r="I56" s="12">
        <v>0</v>
      </c>
      <c r="J56" s="12">
        <v>0</v>
      </c>
      <c r="K56" s="12">
        <v>0</v>
      </c>
      <c r="L56" s="12">
        <v>0</v>
      </c>
      <c r="M56" s="12">
        <v>0</v>
      </c>
      <c r="N56" s="12">
        <v>-6.3</v>
      </c>
      <c r="O56" s="12">
        <v>-0.2</v>
      </c>
      <c r="P56" s="12">
        <v>-0.4</v>
      </c>
      <c r="Q56" s="12">
        <v>0</v>
      </c>
      <c r="R56" s="12">
        <v>0</v>
      </c>
      <c r="S56" s="12">
        <v>0</v>
      </c>
      <c r="T56" s="12">
        <v>0</v>
      </c>
      <c r="U56" s="12">
        <v>0</v>
      </c>
      <c r="V56" s="12">
        <v>0</v>
      </c>
      <c r="W56" s="12">
        <v>-6.3</v>
      </c>
      <c r="X56" s="12">
        <v>-0.3</v>
      </c>
      <c r="Y56" s="13">
        <v>-0.1</v>
      </c>
      <c r="Z56" s="13">
        <v>0</v>
      </c>
      <c r="AA56" s="13">
        <v>0</v>
      </c>
      <c r="AB56" s="13">
        <v>0</v>
      </c>
      <c r="AC56" s="13">
        <v>-12.5</v>
      </c>
      <c r="AD56" s="13">
        <v>-0.3</v>
      </c>
      <c r="AE56" s="13">
        <v>-0.3</v>
      </c>
      <c r="AF56" s="13">
        <v>-0.1</v>
      </c>
      <c r="AG56" s="13">
        <v>0</v>
      </c>
      <c r="AH56" s="13">
        <v>0</v>
      </c>
      <c r="AI56" s="13">
        <v>0</v>
      </c>
      <c r="AJ56" s="13">
        <v>-4.9000000000000004</v>
      </c>
      <c r="AK56" s="96"/>
      <c r="AL56" s="12">
        <v>0</v>
      </c>
      <c r="AM56" s="12">
        <v>0</v>
      </c>
      <c r="AN56" s="12">
        <v>0</v>
      </c>
      <c r="AO56" s="12">
        <f t="shared" si="42"/>
        <v>0</v>
      </c>
      <c r="AP56" s="12">
        <f t="shared" si="43"/>
        <v>-6.9</v>
      </c>
      <c r="AQ56" s="12">
        <f t="shared" si="44"/>
        <v>0</v>
      </c>
      <c r="AR56" s="13">
        <f t="shared" si="45"/>
        <v>-6.6999999999999993</v>
      </c>
      <c r="AS56" s="13">
        <f t="shared" si="46"/>
        <v>-12.5</v>
      </c>
      <c r="AT56" s="30">
        <f t="shared" si="47"/>
        <v>-0.7</v>
      </c>
    </row>
    <row r="57" spans="1:46" ht="15" customHeight="1" x14ac:dyDescent="0.4">
      <c r="A57" s="20" t="s">
        <v>39</v>
      </c>
      <c r="B57" s="9">
        <v>82.4</v>
      </c>
      <c r="C57" s="9">
        <v>79.5</v>
      </c>
      <c r="D57" s="9">
        <v>86.9</v>
      </c>
      <c r="E57" s="9">
        <v>94.3</v>
      </c>
      <c r="F57" s="9">
        <f t="shared" ref="F57:M57" si="48">SUM(F51:F54)</f>
        <v>93.600000000000009</v>
      </c>
      <c r="G57" s="9">
        <f t="shared" si="48"/>
        <v>97.1</v>
      </c>
      <c r="H57" s="9">
        <f t="shared" si="48"/>
        <v>99.1</v>
      </c>
      <c r="I57" s="9">
        <f t="shared" si="48"/>
        <v>97.1</v>
      </c>
      <c r="J57" s="9">
        <f t="shared" si="48"/>
        <v>96.3</v>
      </c>
      <c r="K57" s="9">
        <f t="shared" si="48"/>
        <v>91.899999999999991</v>
      </c>
      <c r="L57" s="9">
        <f t="shared" si="48"/>
        <v>95.499999999999986</v>
      </c>
      <c r="M57" s="9">
        <f t="shared" si="48"/>
        <v>99.800000000000011</v>
      </c>
      <c r="N57" s="9">
        <f t="shared" ref="N57:AJ57" si="49">SUM(N51:N56)</f>
        <v>87.899999999999991</v>
      </c>
      <c r="O57" s="9">
        <f t="shared" si="49"/>
        <v>90.799999999999983</v>
      </c>
      <c r="P57" s="9">
        <f t="shared" si="49"/>
        <v>105.79999999999998</v>
      </c>
      <c r="Q57" s="9">
        <f t="shared" si="49"/>
        <v>98.699999999999989</v>
      </c>
      <c r="R57" s="9">
        <f t="shared" si="49"/>
        <v>88</v>
      </c>
      <c r="S57" s="9">
        <f t="shared" si="49"/>
        <v>96.199999999999989</v>
      </c>
      <c r="T57" s="9">
        <f t="shared" si="49"/>
        <v>94.699999999999989</v>
      </c>
      <c r="U57" s="9">
        <f t="shared" si="49"/>
        <v>95.8</v>
      </c>
      <c r="V57" s="9">
        <f t="shared" si="49"/>
        <v>108.6</v>
      </c>
      <c r="W57" s="9">
        <f t="shared" si="49"/>
        <v>98.300000000000011</v>
      </c>
      <c r="X57" s="9">
        <f t="shared" si="49"/>
        <v>97.399999999999991</v>
      </c>
      <c r="Y57" s="9">
        <f t="shared" si="49"/>
        <v>111.1</v>
      </c>
      <c r="Z57" s="9">
        <f t="shared" si="49"/>
        <v>100.60000000000001</v>
      </c>
      <c r="AA57" s="9">
        <f t="shared" si="49"/>
        <v>103.3</v>
      </c>
      <c r="AB57" s="9">
        <f t="shared" si="49"/>
        <v>101</v>
      </c>
      <c r="AC57" s="9">
        <f t="shared" si="49"/>
        <v>106.9</v>
      </c>
      <c r="AD57" s="9">
        <f t="shared" si="49"/>
        <v>85.600000000000009</v>
      </c>
      <c r="AE57" s="9">
        <f t="shared" si="49"/>
        <v>80.899999999999991</v>
      </c>
      <c r="AF57" s="9">
        <f t="shared" si="49"/>
        <v>85.4</v>
      </c>
      <c r="AG57" s="9">
        <f t="shared" si="49"/>
        <v>92.799999999999983</v>
      </c>
      <c r="AH57" s="9">
        <f t="shared" si="49"/>
        <v>81.400000000000006</v>
      </c>
      <c r="AI57" s="9">
        <f t="shared" si="49"/>
        <v>83.5</v>
      </c>
      <c r="AJ57" s="10">
        <f t="shared" si="49"/>
        <v>74.999999999999986</v>
      </c>
      <c r="AK57" s="96"/>
      <c r="AL57" s="9">
        <v>280.3</v>
      </c>
      <c r="AM57" s="9">
        <v>343.1</v>
      </c>
      <c r="AN57" s="9">
        <f>SUM(AN51:AN54)</f>
        <v>386.90000000000003</v>
      </c>
      <c r="AO57" s="9">
        <f>SUM(AO51:AO54)</f>
        <v>383.49999999999994</v>
      </c>
      <c r="AP57" s="9">
        <f>SUM(AP51:AP56)</f>
        <v>383.2</v>
      </c>
      <c r="AQ57" s="9">
        <f>SUM(AQ51:AQ56)</f>
        <v>374.7</v>
      </c>
      <c r="AR57" s="10">
        <f t="shared" si="45"/>
        <v>415.4</v>
      </c>
      <c r="AS57" s="10">
        <f>SUM(AS51:AS56)</f>
        <v>411.80000000000007</v>
      </c>
      <c r="AT57" s="10">
        <f>SUM(AT51:AT56)</f>
        <v>344.7</v>
      </c>
    </row>
    <row r="58" spans="1:46" ht="19.149999999999999" customHeight="1" x14ac:dyDescent="0.4">
      <c r="A58" s="20"/>
      <c r="B58" s="96"/>
      <c r="C58" s="96"/>
      <c r="D58" s="96"/>
      <c r="E58" s="96"/>
      <c r="F58" s="96"/>
      <c r="G58" s="96"/>
      <c r="H58" s="96"/>
      <c r="I58" s="96"/>
      <c r="J58" s="96"/>
      <c r="K58" s="96"/>
      <c r="L58" s="96"/>
      <c r="M58" s="96"/>
      <c r="N58" s="96"/>
      <c r="O58" s="96"/>
      <c r="P58" s="96"/>
      <c r="Q58" s="96"/>
      <c r="R58" s="96"/>
      <c r="S58" s="96"/>
      <c r="T58" s="96"/>
      <c r="U58" s="96"/>
      <c r="V58" s="96"/>
      <c r="W58" s="96"/>
      <c r="X58" s="96"/>
      <c r="AK58" s="96"/>
      <c r="AL58" s="96"/>
      <c r="AM58" s="96"/>
      <c r="AN58" s="96"/>
      <c r="AO58" s="96"/>
      <c r="AP58" s="96"/>
      <c r="AQ58" s="96"/>
    </row>
    <row r="59" spans="1:46" ht="15" customHeight="1" x14ac:dyDescent="0.4">
      <c r="A59" s="20" t="s">
        <v>40</v>
      </c>
      <c r="B59" s="28">
        <v>126.1</v>
      </c>
      <c r="C59" s="28">
        <v>49.8</v>
      </c>
      <c r="D59" s="28">
        <v>50.8</v>
      </c>
      <c r="E59" s="28">
        <v>56.5</v>
      </c>
      <c r="F59" s="28">
        <v>57</v>
      </c>
      <c r="G59" s="28">
        <f t="shared" ref="G59:L59" si="50">G12</f>
        <v>62.9</v>
      </c>
      <c r="H59" s="28">
        <f t="shared" si="50"/>
        <v>61</v>
      </c>
      <c r="I59" s="28">
        <f t="shared" si="50"/>
        <v>64.5</v>
      </c>
      <c r="J59" s="28">
        <f t="shared" si="50"/>
        <v>39</v>
      </c>
      <c r="K59" s="28">
        <f t="shared" si="50"/>
        <v>63.5</v>
      </c>
      <c r="L59" s="28">
        <f t="shared" si="50"/>
        <v>65.099999999999994</v>
      </c>
      <c r="M59" s="28">
        <v>60.2</v>
      </c>
      <c r="N59" s="28">
        <f>N12</f>
        <v>58.6</v>
      </c>
      <c r="O59" s="28">
        <f>O12</f>
        <v>52.8</v>
      </c>
      <c r="P59" s="28">
        <f>P12</f>
        <v>57.9</v>
      </c>
      <c r="Q59" s="28">
        <v>55.3</v>
      </c>
      <c r="R59" s="28">
        <v>53.5</v>
      </c>
      <c r="S59" s="28">
        <f t="shared" ref="S59:AJ59" si="51">S12</f>
        <v>55.3</v>
      </c>
      <c r="T59" s="28">
        <f t="shared" si="51"/>
        <v>56.8</v>
      </c>
      <c r="U59" s="28">
        <f t="shared" si="51"/>
        <v>57.3</v>
      </c>
      <c r="V59" s="28">
        <f t="shared" si="51"/>
        <v>55.8</v>
      </c>
      <c r="W59" s="28">
        <f t="shared" si="51"/>
        <v>60</v>
      </c>
      <c r="X59" s="28">
        <f t="shared" si="51"/>
        <v>60</v>
      </c>
      <c r="Y59" s="28">
        <f t="shared" si="51"/>
        <v>61.3</v>
      </c>
      <c r="Z59" s="28">
        <f t="shared" si="51"/>
        <v>54.1</v>
      </c>
      <c r="AA59" s="28">
        <f t="shared" si="51"/>
        <v>60.9</v>
      </c>
      <c r="AB59" s="28">
        <f t="shared" si="51"/>
        <v>63.3</v>
      </c>
      <c r="AC59" s="28">
        <f t="shared" si="51"/>
        <v>62.9</v>
      </c>
      <c r="AD59" s="28">
        <f t="shared" si="51"/>
        <v>53.8</v>
      </c>
      <c r="AE59" s="28">
        <f t="shared" si="51"/>
        <v>58.8</v>
      </c>
      <c r="AF59" s="28">
        <f t="shared" si="51"/>
        <v>57.6</v>
      </c>
      <c r="AG59" s="28">
        <f t="shared" si="51"/>
        <v>60.3</v>
      </c>
      <c r="AH59" s="28">
        <f t="shared" si="51"/>
        <v>57.5</v>
      </c>
      <c r="AI59" s="28">
        <f t="shared" si="51"/>
        <v>63.8</v>
      </c>
      <c r="AJ59" s="29">
        <f t="shared" si="51"/>
        <v>66.5</v>
      </c>
      <c r="AK59" s="96"/>
      <c r="AL59" s="28">
        <v>157.30000000000001</v>
      </c>
      <c r="AM59" s="28">
        <v>283.2</v>
      </c>
      <c r="AN59" s="28">
        <f>AN12</f>
        <v>245.4</v>
      </c>
      <c r="AO59" s="28">
        <f t="shared" ref="AO59:AO64" si="52">SUM(J59:M59)</f>
        <v>227.8</v>
      </c>
      <c r="AP59" s="28">
        <f t="shared" ref="AP59:AP64" si="53">SUM(N59:Q59)</f>
        <v>224.60000000000002</v>
      </c>
      <c r="AQ59" s="28">
        <f t="shared" ref="AQ59:AQ64" si="54">SUM(R59:U59)</f>
        <v>222.89999999999998</v>
      </c>
      <c r="AR59" s="29">
        <f t="shared" ref="AR59:AR65" si="55">SUM(V59:Y59)</f>
        <v>237.10000000000002</v>
      </c>
      <c r="AS59" s="29">
        <f t="shared" ref="AS59:AS64" si="56">SUM(Z59:AC59)</f>
        <v>241.20000000000002</v>
      </c>
      <c r="AT59" s="29">
        <f t="shared" ref="AT59:AT64" si="57">SUM(AD59:AG59)</f>
        <v>230.5</v>
      </c>
    </row>
    <row r="60" spans="1:46" ht="15.95" customHeight="1" x14ac:dyDescent="0.4">
      <c r="A60" s="20" t="s">
        <v>28</v>
      </c>
      <c r="B60" s="16">
        <v>-93.4</v>
      </c>
      <c r="C60" s="16">
        <v>-16.399999999999999</v>
      </c>
      <c r="D60" s="16">
        <v>-15.5</v>
      </c>
      <c r="E60" s="16">
        <v>-15.3</v>
      </c>
      <c r="F60" s="16">
        <v>-15</v>
      </c>
      <c r="G60" s="16">
        <f>-16.9</f>
        <v>-16.899999999999999</v>
      </c>
      <c r="H60" s="16">
        <v>-17.5</v>
      </c>
      <c r="I60" s="16">
        <v>-17</v>
      </c>
      <c r="J60" s="16">
        <v>7.6</v>
      </c>
      <c r="K60" s="16">
        <v>-15.6</v>
      </c>
      <c r="L60" s="16">
        <v>-15.3</v>
      </c>
      <c r="M60" s="16">
        <v>-13.3</v>
      </c>
      <c r="N60" s="16">
        <v>-12.1</v>
      </c>
      <c r="O60" s="16">
        <v>-12.3</v>
      </c>
      <c r="P60" s="16">
        <v>-12.2</v>
      </c>
      <c r="Q60" s="16">
        <v>-12.2</v>
      </c>
      <c r="R60" s="16">
        <v>-11.6</v>
      </c>
      <c r="S60" s="16">
        <v>-13.9</v>
      </c>
      <c r="T60" s="16">
        <v>-13.1</v>
      </c>
      <c r="U60" s="16">
        <v>-12.7</v>
      </c>
      <c r="V60" s="16">
        <v>-12.2</v>
      </c>
      <c r="W60" s="16">
        <v>-15.2</v>
      </c>
      <c r="X60" s="16">
        <v>-14.2</v>
      </c>
      <c r="Y60" s="17">
        <v>-13.5</v>
      </c>
      <c r="Z60" s="17">
        <v>-12.3</v>
      </c>
      <c r="AA60" s="17">
        <v>-14.1</v>
      </c>
      <c r="AB60" s="17">
        <v>-13.7</v>
      </c>
      <c r="AC60" s="17">
        <v>-12.2</v>
      </c>
      <c r="AD60" s="17">
        <v>-10.5</v>
      </c>
      <c r="AE60" s="17">
        <v>-12.6</v>
      </c>
      <c r="AF60" s="17">
        <v>-12.5</v>
      </c>
      <c r="AG60" s="17">
        <v>-12.7</v>
      </c>
      <c r="AH60" s="17">
        <v>-12.2</v>
      </c>
      <c r="AI60" s="17">
        <v>-14.9</v>
      </c>
      <c r="AJ60" s="17">
        <v>-16.600000000000001</v>
      </c>
      <c r="AK60" s="96"/>
      <c r="AL60" s="16">
        <v>-25.6</v>
      </c>
      <c r="AM60" s="16">
        <v>-140.6</v>
      </c>
      <c r="AN60" s="16">
        <f>SUM(F60:I60)</f>
        <v>-66.400000000000006</v>
      </c>
      <c r="AO60" s="16">
        <f t="shared" si="52"/>
        <v>-36.6</v>
      </c>
      <c r="AP60" s="16">
        <f t="shared" si="53"/>
        <v>-48.8</v>
      </c>
      <c r="AQ60" s="16">
        <f t="shared" si="54"/>
        <v>-51.3</v>
      </c>
      <c r="AR60" s="17">
        <f t="shared" si="55"/>
        <v>-55.099999999999994</v>
      </c>
      <c r="AS60" s="17">
        <f t="shared" si="56"/>
        <v>-52.3</v>
      </c>
      <c r="AT60" s="29">
        <f t="shared" si="57"/>
        <v>-48.3</v>
      </c>
    </row>
    <row r="61" spans="1:46" ht="15" customHeight="1" x14ac:dyDescent="0.4">
      <c r="A61" s="20" t="s">
        <v>41</v>
      </c>
      <c r="B61" s="16">
        <v>0</v>
      </c>
      <c r="C61" s="16">
        <v>0</v>
      </c>
      <c r="D61" s="16">
        <v>0</v>
      </c>
      <c r="E61" s="16">
        <v>0</v>
      </c>
      <c r="F61" s="16">
        <v>0</v>
      </c>
      <c r="G61" s="16">
        <v>0</v>
      </c>
      <c r="H61" s="16">
        <v>0</v>
      </c>
      <c r="I61" s="16">
        <v>0</v>
      </c>
      <c r="J61" s="16">
        <v>0</v>
      </c>
      <c r="K61" s="16">
        <v>0</v>
      </c>
      <c r="L61" s="16">
        <v>0</v>
      </c>
      <c r="M61" s="16">
        <v>0</v>
      </c>
      <c r="N61" s="16">
        <v>0</v>
      </c>
      <c r="O61" s="16">
        <v>0</v>
      </c>
      <c r="P61" s="16">
        <v>0</v>
      </c>
      <c r="Q61" s="16">
        <v>0</v>
      </c>
      <c r="R61" s="16">
        <v>0</v>
      </c>
      <c r="S61" s="16">
        <v>0</v>
      </c>
      <c r="T61" s="16">
        <v>0</v>
      </c>
      <c r="U61" s="16">
        <v>0</v>
      </c>
      <c r="V61" s="16">
        <v>0</v>
      </c>
      <c r="W61" s="16">
        <v>0</v>
      </c>
      <c r="X61" s="16">
        <v>0</v>
      </c>
      <c r="Y61" s="17">
        <v>0</v>
      </c>
      <c r="Z61" s="17">
        <v>0</v>
      </c>
      <c r="AA61" s="17">
        <v>0</v>
      </c>
      <c r="AB61" s="17">
        <v>0</v>
      </c>
      <c r="AC61" s="17">
        <v>0</v>
      </c>
      <c r="AD61" s="17">
        <v>0</v>
      </c>
      <c r="AE61" s="17">
        <v>0</v>
      </c>
      <c r="AF61" s="17">
        <v>0</v>
      </c>
      <c r="AG61" s="17">
        <v>0</v>
      </c>
      <c r="AH61" s="17">
        <v>0</v>
      </c>
      <c r="AI61" s="17">
        <v>0</v>
      </c>
      <c r="AJ61" s="17">
        <v>0</v>
      </c>
      <c r="AK61" s="96"/>
      <c r="AL61" s="16">
        <v>-9.4</v>
      </c>
      <c r="AM61" s="16">
        <v>0</v>
      </c>
      <c r="AN61" s="16">
        <f>SUM(F61:I61)</f>
        <v>0</v>
      </c>
      <c r="AO61" s="16">
        <f t="shared" si="52"/>
        <v>0</v>
      </c>
      <c r="AP61" s="16">
        <f t="shared" si="53"/>
        <v>0</v>
      </c>
      <c r="AQ61" s="16">
        <f t="shared" si="54"/>
        <v>0</v>
      </c>
      <c r="AR61" s="17">
        <f t="shared" si="55"/>
        <v>0</v>
      </c>
      <c r="AS61" s="17">
        <f t="shared" si="56"/>
        <v>0</v>
      </c>
      <c r="AT61" s="29">
        <f t="shared" si="57"/>
        <v>0</v>
      </c>
    </row>
    <row r="62" spans="1:46" ht="15" customHeight="1" x14ac:dyDescent="0.4">
      <c r="A62" s="20" t="s">
        <v>29</v>
      </c>
      <c r="B62" s="16">
        <v>-2.2999999999999998</v>
      </c>
      <c r="C62" s="16">
        <v>0</v>
      </c>
      <c r="D62" s="16">
        <v>0</v>
      </c>
      <c r="E62" s="16">
        <v>0</v>
      </c>
      <c r="F62" s="16">
        <v>0</v>
      </c>
      <c r="G62" s="16">
        <v>0</v>
      </c>
      <c r="H62" s="16">
        <v>0</v>
      </c>
      <c r="I62" s="16">
        <v>0</v>
      </c>
      <c r="J62" s="16">
        <v>0</v>
      </c>
      <c r="K62" s="16">
        <v>0</v>
      </c>
      <c r="L62" s="16">
        <v>0</v>
      </c>
      <c r="M62" s="16">
        <v>0</v>
      </c>
      <c r="N62" s="16">
        <v>0</v>
      </c>
      <c r="O62" s="16">
        <v>0</v>
      </c>
      <c r="P62" s="16">
        <v>0</v>
      </c>
      <c r="Q62" s="16">
        <v>0</v>
      </c>
      <c r="R62" s="16">
        <v>0</v>
      </c>
      <c r="S62" s="16">
        <v>0</v>
      </c>
      <c r="T62" s="16">
        <v>0</v>
      </c>
      <c r="U62" s="16">
        <v>0</v>
      </c>
      <c r="V62" s="16">
        <v>0</v>
      </c>
      <c r="W62" s="16">
        <v>0</v>
      </c>
      <c r="X62" s="16">
        <v>0</v>
      </c>
      <c r="Y62" s="17">
        <v>0</v>
      </c>
      <c r="Z62" s="17">
        <v>0</v>
      </c>
      <c r="AA62" s="17">
        <v>0</v>
      </c>
      <c r="AB62" s="17">
        <v>0</v>
      </c>
      <c r="AC62" s="17">
        <v>0</v>
      </c>
      <c r="AD62" s="17">
        <v>0</v>
      </c>
      <c r="AE62" s="17">
        <v>0</v>
      </c>
      <c r="AF62" s="17">
        <v>0</v>
      </c>
      <c r="AG62" s="17">
        <v>0</v>
      </c>
      <c r="AH62" s="17">
        <v>0</v>
      </c>
      <c r="AI62" s="17">
        <v>0</v>
      </c>
      <c r="AJ62" s="17">
        <v>0</v>
      </c>
      <c r="AK62" s="96"/>
      <c r="AL62" s="16">
        <v>0</v>
      </c>
      <c r="AM62" s="16">
        <v>-2.2999999999999998</v>
      </c>
      <c r="AN62" s="16">
        <f>SUM(F62:I62)</f>
        <v>0</v>
      </c>
      <c r="AO62" s="16">
        <f t="shared" si="52"/>
        <v>0</v>
      </c>
      <c r="AP62" s="16">
        <f t="shared" si="53"/>
        <v>0</v>
      </c>
      <c r="AQ62" s="16">
        <f t="shared" si="54"/>
        <v>0</v>
      </c>
      <c r="AR62" s="17">
        <f t="shared" si="55"/>
        <v>0</v>
      </c>
      <c r="AS62" s="17">
        <f t="shared" si="56"/>
        <v>0</v>
      </c>
      <c r="AT62" s="29">
        <f t="shared" si="57"/>
        <v>0</v>
      </c>
    </row>
    <row r="63" spans="1:46" ht="15" customHeight="1" x14ac:dyDescent="0.4">
      <c r="A63" s="20" t="s">
        <v>30</v>
      </c>
      <c r="B63" s="16">
        <v>0</v>
      </c>
      <c r="C63" s="16">
        <v>0</v>
      </c>
      <c r="D63" s="16">
        <v>0</v>
      </c>
      <c r="E63" s="16">
        <v>0</v>
      </c>
      <c r="F63" s="16">
        <v>-1</v>
      </c>
      <c r="G63" s="16">
        <v>0</v>
      </c>
      <c r="H63" s="16">
        <v>0</v>
      </c>
      <c r="I63" s="16">
        <v>-0.4</v>
      </c>
      <c r="J63" s="16">
        <v>0</v>
      </c>
      <c r="K63" s="16">
        <v>-0.1</v>
      </c>
      <c r="L63" s="16">
        <v>0</v>
      </c>
      <c r="M63" s="16">
        <v>0</v>
      </c>
      <c r="N63" s="16">
        <v>-1.2</v>
      </c>
      <c r="O63" s="16">
        <v>0</v>
      </c>
      <c r="P63" s="16">
        <v>0</v>
      </c>
      <c r="Q63" s="16">
        <v>-0.6</v>
      </c>
      <c r="R63" s="16">
        <v>-0.1</v>
      </c>
      <c r="S63" s="16">
        <v>-0.1</v>
      </c>
      <c r="T63" s="16">
        <v>-1</v>
      </c>
      <c r="U63" s="16">
        <v>-1.8</v>
      </c>
      <c r="V63" s="16">
        <v>-0.3</v>
      </c>
      <c r="W63" s="16">
        <v>-0.1</v>
      </c>
      <c r="X63" s="16">
        <v>0</v>
      </c>
      <c r="Y63" s="17">
        <v>0</v>
      </c>
      <c r="Z63" s="17">
        <v>0</v>
      </c>
      <c r="AA63" s="17">
        <v>-1.3</v>
      </c>
      <c r="AB63" s="17">
        <v>-0.8</v>
      </c>
      <c r="AC63" s="17">
        <v>-0.1</v>
      </c>
      <c r="AD63" s="17">
        <v>-0.2</v>
      </c>
      <c r="AE63" s="17">
        <v>-0.3</v>
      </c>
      <c r="AF63" s="17">
        <v>-0.3</v>
      </c>
      <c r="AG63" s="17">
        <v>0</v>
      </c>
      <c r="AH63" s="17">
        <v>-1.2</v>
      </c>
      <c r="AI63" s="17">
        <v>0</v>
      </c>
      <c r="AJ63" s="17">
        <v>-0.2</v>
      </c>
      <c r="AK63" s="96"/>
      <c r="AL63" s="16">
        <v>0</v>
      </c>
      <c r="AM63" s="16">
        <v>0</v>
      </c>
      <c r="AN63" s="16">
        <f>SUM(F63:I63)</f>
        <v>-1.4</v>
      </c>
      <c r="AO63" s="16">
        <f t="shared" si="52"/>
        <v>-0.1</v>
      </c>
      <c r="AP63" s="16">
        <f t="shared" si="53"/>
        <v>-1.7999999999999998</v>
      </c>
      <c r="AQ63" s="16">
        <f t="shared" si="54"/>
        <v>-3</v>
      </c>
      <c r="AR63" s="17">
        <f t="shared" si="55"/>
        <v>-0.4</v>
      </c>
      <c r="AS63" s="17">
        <f t="shared" si="56"/>
        <v>-2.2000000000000002</v>
      </c>
      <c r="AT63" s="29">
        <f t="shared" si="57"/>
        <v>-0.8</v>
      </c>
    </row>
    <row r="64" spans="1:46" ht="15.95" customHeight="1" x14ac:dyDescent="0.4">
      <c r="A64" s="20" t="s">
        <v>32</v>
      </c>
      <c r="B64" s="12">
        <v>0</v>
      </c>
      <c r="C64" s="12">
        <v>0</v>
      </c>
      <c r="D64" s="12">
        <v>0</v>
      </c>
      <c r="E64" s="12">
        <v>0</v>
      </c>
      <c r="F64" s="12">
        <v>0</v>
      </c>
      <c r="G64" s="12">
        <v>0</v>
      </c>
      <c r="H64" s="12">
        <v>0</v>
      </c>
      <c r="I64" s="12">
        <v>0</v>
      </c>
      <c r="J64" s="12">
        <v>0</v>
      </c>
      <c r="K64" s="12">
        <v>0</v>
      </c>
      <c r="L64" s="12">
        <v>0</v>
      </c>
      <c r="M64" s="12">
        <v>0</v>
      </c>
      <c r="N64" s="12">
        <v>-2.2999999999999998</v>
      </c>
      <c r="O64" s="12">
        <v>-0.1</v>
      </c>
      <c r="P64" s="12">
        <v>-0.1</v>
      </c>
      <c r="Q64" s="12">
        <v>0</v>
      </c>
      <c r="R64" s="12">
        <v>0</v>
      </c>
      <c r="S64" s="12">
        <v>0</v>
      </c>
      <c r="T64" s="12">
        <v>0</v>
      </c>
      <c r="U64" s="12">
        <v>0</v>
      </c>
      <c r="V64" s="12">
        <v>0</v>
      </c>
      <c r="W64" s="12">
        <v>-1.5</v>
      </c>
      <c r="X64" s="12">
        <v>-0.3</v>
      </c>
      <c r="Y64" s="13">
        <v>-0.1</v>
      </c>
      <c r="Z64" s="13">
        <v>0</v>
      </c>
      <c r="AA64" s="13">
        <v>0</v>
      </c>
      <c r="AB64" s="13">
        <v>0</v>
      </c>
      <c r="AC64" s="13">
        <v>-2.6</v>
      </c>
      <c r="AD64" s="13">
        <v>-0.5</v>
      </c>
      <c r="AE64" s="13">
        <v>-0.1</v>
      </c>
      <c r="AF64" s="13">
        <v>-0.1</v>
      </c>
      <c r="AG64" s="13">
        <v>0</v>
      </c>
      <c r="AH64" s="13">
        <v>0</v>
      </c>
      <c r="AI64" s="13">
        <v>0</v>
      </c>
      <c r="AJ64" s="13">
        <v>-0.1</v>
      </c>
      <c r="AK64" s="96"/>
      <c r="AL64" s="12">
        <v>0</v>
      </c>
      <c r="AM64" s="12">
        <v>0</v>
      </c>
      <c r="AN64" s="12">
        <v>0</v>
      </c>
      <c r="AO64" s="12">
        <f t="shared" si="52"/>
        <v>0</v>
      </c>
      <c r="AP64" s="12">
        <f t="shared" si="53"/>
        <v>-2.5</v>
      </c>
      <c r="AQ64" s="12">
        <f t="shared" si="54"/>
        <v>0</v>
      </c>
      <c r="AR64" s="13">
        <f t="shared" si="55"/>
        <v>-1.9000000000000001</v>
      </c>
      <c r="AS64" s="13">
        <f t="shared" si="56"/>
        <v>-2.6</v>
      </c>
      <c r="AT64" s="30">
        <f t="shared" si="57"/>
        <v>-0.7</v>
      </c>
    </row>
    <row r="65" spans="1:46" ht="15" customHeight="1" x14ac:dyDescent="0.4">
      <c r="A65" s="20" t="s">
        <v>42</v>
      </c>
      <c r="B65" s="9">
        <v>30.4</v>
      </c>
      <c r="C65" s="9">
        <v>33.4</v>
      </c>
      <c r="D65" s="9">
        <v>35.299999999999997</v>
      </c>
      <c r="E65" s="9">
        <v>41.2</v>
      </c>
      <c r="F65" s="9">
        <f t="shared" ref="F65:M65" si="58">SUM(F59:F63)</f>
        <v>41</v>
      </c>
      <c r="G65" s="9">
        <f t="shared" si="58"/>
        <v>46</v>
      </c>
      <c r="H65" s="9">
        <f t="shared" si="58"/>
        <v>43.5</v>
      </c>
      <c r="I65" s="9">
        <f t="shared" si="58"/>
        <v>47.1</v>
      </c>
      <c r="J65" s="9">
        <f t="shared" si="58"/>
        <v>46.6</v>
      </c>
      <c r="K65" s="9">
        <f t="shared" si="58"/>
        <v>47.8</v>
      </c>
      <c r="L65" s="9">
        <f t="shared" si="58"/>
        <v>49.8</v>
      </c>
      <c r="M65" s="9">
        <f t="shared" si="58"/>
        <v>46.900000000000006</v>
      </c>
      <c r="N65" s="9">
        <f t="shared" ref="N65:AJ65" si="59">SUM(N59:N64)</f>
        <v>43</v>
      </c>
      <c r="O65" s="9">
        <f t="shared" si="59"/>
        <v>40.4</v>
      </c>
      <c r="P65" s="9">
        <f t="shared" si="59"/>
        <v>45.6</v>
      </c>
      <c r="Q65" s="9">
        <f t="shared" si="59"/>
        <v>42.499999999999993</v>
      </c>
      <c r="R65" s="9">
        <f t="shared" si="59"/>
        <v>41.8</v>
      </c>
      <c r="S65" s="9">
        <f t="shared" si="59"/>
        <v>41.3</v>
      </c>
      <c r="T65" s="9">
        <f t="shared" si="59"/>
        <v>42.699999999999996</v>
      </c>
      <c r="U65" s="9">
        <f t="shared" si="59"/>
        <v>42.8</v>
      </c>
      <c r="V65" s="9">
        <f t="shared" si="59"/>
        <v>43.3</v>
      </c>
      <c r="W65" s="9">
        <f t="shared" si="59"/>
        <v>43.199999999999996</v>
      </c>
      <c r="X65" s="9">
        <f t="shared" si="59"/>
        <v>45.5</v>
      </c>
      <c r="Y65" s="9">
        <f t="shared" si="59"/>
        <v>47.699999999999996</v>
      </c>
      <c r="Z65" s="9">
        <f t="shared" si="59"/>
        <v>41.8</v>
      </c>
      <c r="AA65" s="9">
        <f t="shared" si="59"/>
        <v>45.5</v>
      </c>
      <c r="AB65" s="9">
        <f t="shared" si="59"/>
        <v>48.8</v>
      </c>
      <c r="AC65" s="9">
        <f t="shared" si="59"/>
        <v>48</v>
      </c>
      <c r="AD65" s="9">
        <f t="shared" si="59"/>
        <v>42.599999999999994</v>
      </c>
      <c r="AE65" s="9">
        <f t="shared" si="59"/>
        <v>45.8</v>
      </c>
      <c r="AF65" s="9">
        <f t="shared" si="59"/>
        <v>44.7</v>
      </c>
      <c r="AG65" s="9">
        <f t="shared" si="59"/>
        <v>47.599999999999994</v>
      </c>
      <c r="AH65" s="9">
        <f t="shared" si="59"/>
        <v>44.099999999999994</v>
      </c>
      <c r="AI65" s="9">
        <f t="shared" si="59"/>
        <v>48.9</v>
      </c>
      <c r="AJ65" s="10">
        <f t="shared" si="59"/>
        <v>49.599999999999994</v>
      </c>
      <c r="AK65" s="96"/>
      <c r="AL65" s="9">
        <v>122.3</v>
      </c>
      <c r="AM65" s="9">
        <v>140.30000000000001</v>
      </c>
      <c r="AN65" s="9">
        <f>SUM(AN59:AN63)</f>
        <v>177.6</v>
      </c>
      <c r="AO65" s="9">
        <f>SUM(AO59:AO63)</f>
        <v>191.10000000000002</v>
      </c>
      <c r="AP65" s="9">
        <f>SUM(AP59:AP64)</f>
        <v>171.5</v>
      </c>
      <c r="AQ65" s="9">
        <f>SUM(AQ59:AQ64)</f>
        <v>168.59999999999997</v>
      </c>
      <c r="AR65" s="10">
        <f t="shared" si="55"/>
        <v>179.7</v>
      </c>
      <c r="AS65" s="10">
        <f>SUM(AS59:AS64)</f>
        <v>184.10000000000005</v>
      </c>
      <c r="AT65" s="10">
        <f>SUM(AT59:AT64)</f>
        <v>180.7</v>
      </c>
    </row>
    <row r="66" spans="1:46" ht="15.95" customHeight="1" x14ac:dyDescent="0.4">
      <c r="A66" s="20"/>
      <c r="B66" s="96"/>
      <c r="C66" s="96"/>
      <c r="D66" s="96"/>
      <c r="E66" s="96"/>
      <c r="F66" s="96"/>
      <c r="G66" s="96"/>
      <c r="H66" s="96"/>
      <c r="I66" s="96"/>
      <c r="J66" s="96"/>
      <c r="K66" s="96"/>
      <c r="L66" s="96"/>
      <c r="M66" s="96"/>
      <c r="N66" s="96"/>
      <c r="O66" s="96"/>
      <c r="P66" s="96"/>
      <c r="Q66" s="96"/>
      <c r="R66" s="96"/>
      <c r="S66" s="96"/>
      <c r="T66" s="96"/>
      <c r="U66" s="96"/>
      <c r="V66" s="96"/>
      <c r="W66" s="96"/>
      <c r="X66" s="96"/>
      <c r="AK66" s="96"/>
      <c r="AL66" s="96"/>
      <c r="AM66" s="96"/>
      <c r="AN66" s="96"/>
      <c r="AO66" s="96"/>
      <c r="AP66" s="96"/>
      <c r="AQ66" s="96"/>
    </row>
    <row r="67" spans="1:46" ht="15.95" customHeight="1" x14ac:dyDescent="0.4">
      <c r="A67" s="23" t="s">
        <v>43</v>
      </c>
      <c r="B67" s="28">
        <v>0</v>
      </c>
      <c r="C67" s="28">
        <v>0</v>
      </c>
      <c r="D67" s="28">
        <v>0</v>
      </c>
      <c r="E67" s="28">
        <v>0</v>
      </c>
      <c r="F67" s="28">
        <v>0</v>
      </c>
      <c r="G67" s="28">
        <v>0</v>
      </c>
      <c r="H67" s="28">
        <v>0</v>
      </c>
      <c r="I67" s="28">
        <v>0</v>
      </c>
      <c r="J67" s="28">
        <v>0</v>
      </c>
      <c r="K67" s="28">
        <v>0</v>
      </c>
      <c r="L67" s="28">
        <v>0</v>
      </c>
      <c r="M67" s="28">
        <v>398.2</v>
      </c>
      <c r="N67" s="28">
        <v>17.3</v>
      </c>
      <c r="O67" s="28">
        <f>O13</f>
        <v>0</v>
      </c>
      <c r="P67" s="28">
        <f>P13</f>
        <v>0</v>
      </c>
      <c r="Q67" s="28">
        <v>14</v>
      </c>
      <c r="R67" s="28">
        <v>0</v>
      </c>
      <c r="S67" s="28">
        <f t="shared" ref="S67:AJ67" si="60">S13</f>
        <v>8.6999999999999993</v>
      </c>
      <c r="T67" s="28">
        <f t="shared" si="60"/>
        <v>4</v>
      </c>
      <c r="U67" s="28">
        <f t="shared" si="60"/>
        <v>162.5</v>
      </c>
      <c r="V67" s="28">
        <f t="shared" si="60"/>
        <v>0</v>
      </c>
      <c r="W67" s="28">
        <f t="shared" si="60"/>
        <v>2.2000000000000002</v>
      </c>
      <c r="X67" s="28">
        <f t="shared" si="60"/>
        <v>0</v>
      </c>
      <c r="Y67" s="28">
        <f t="shared" si="60"/>
        <v>-157.4</v>
      </c>
      <c r="Z67" s="28">
        <f t="shared" si="60"/>
        <v>0</v>
      </c>
      <c r="AA67" s="28">
        <f t="shared" si="60"/>
        <v>0</v>
      </c>
      <c r="AB67" s="28">
        <f t="shared" si="60"/>
        <v>0</v>
      </c>
      <c r="AC67" s="28">
        <f t="shared" si="60"/>
        <v>0.1</v>
      </c>
      <c r="AD67" s="28">
        <f t="shared" si="60"/>
        <v>0</v>
      </c>
      <c r="AE67" s="28">
        <f t="shared" si="60"/>
        <v>2.6</v>
      </c>
      <c r="AF67" s="28">
        <f t="shared" si="60"/>
        <v>0</v>
      </c>
      <c r="AG67" s="28">
        <f t="shared" si="60"/>
        <v>-3.9</v>
      </c>
      <c r="AH67" s="28">
        <f t="shared" si="60"/>
        <v>0</v>
      </c>
      <c r="AI67" s="28">
        <f t="shared" si="60"/>
        <v>0</v>
      </c>
      <c r="AJ67" s="29">
        <f t="shared" si="60"/>
        <v>0</v>
      </c>
      <c r="AK67" s="96"/>
      <c r="AL67" s="28">
        <v>0</v>
      </c>
      <c r="AM67" s="28">
        <v>0</v>
      </c>
      <c r="AN67" s="28">
        <v>0</v>
      </c>
      <c r="AO67" s="28">
        <f>SUM(J67:M67)</f>
        <v>398.2</v>
      </c>
      <c r="AP67" s="28">
        <f>SUM(N67:Q67)</f>
        <v>31.3</v>
      </c>
      <c r="AQ67" s="28">
        <f>SUM(R67:U67)</f>
        <v>175.2</v>
      </c>
      <c r="AR67" s="29">
        <f>SUM(V67:Y67)</f>
        <v>-155.20000000000002</v>
      </c>
      <c r="AS67" s="29">
        <f>SUM(Z67:AC67)</f>
        <v>0.1</v>
      </c>
      <c r="AT67" s="29">
        <f>SUM(AD67:AG67)</f>
        <v>-1.2999999999999998</v>
      </c>
    </row>
    <row r="68" spans="1:46" ht="15.95" customHeight="1" x14ac:dyDescent="0.4">
      <c r="A68" s="23" t="s">
        <v>14</v>
      </c>
      <c r="B68" s="12">
        <v>0</v>
      </c>
      <c r="C68" s="12">
        <v>0</v>
      </c>
      <c r="D68" s="12">
        <v>0</v>
      </c>
      <c r="E68" s="12">
        <v>0</v>
      </c>
      <c r="F68" s="12">
        <v>0</v>
      </c>
      <c r="G68" s="12">
        <v>0</v>
      </c>
      <c r="H68" s="12">
        <v>0</v>
      </c>
      <c r="I68" s="12">
        <v>0</v>
      </c>
      <c r="J68" s="12">
        <v>0</v>
      </c>
      <c r="K68" s="12">
        <v>0</v>
      </c>
      <c r="L68" s="12">
        <v>0</v>
      </c>
      <c r="M68" s="12">
        <v>-398.2</v>
      </c>
      <c r="N68" s="12">
        <v>-17.3</v>
      </c>
      <c r="O68" s="12">
        <v>0</v>
      </c>
      <c r="P68" s="12">
        <v>0</v>
      </c>
      <c r="Q68" s="12">
        <v>-14</v>
      </c>
      <c r="R68" s="12">
        <v>0</v>
      </c>
      <c r="S68" s="12">
        <v>-8.6999999999999993</v>
      </c>
      <c r="T68" s="12">
        <v>-4</v>
      </c>
      <c r="U68" s="12">
        <v>-162.5</v>
      </c>
      <c r="V68" s="12">
        <v>0</v>
      </c>
      <c r="W68" s="12">
        <v>-2.2000000000000002</v>
      </c>
      <c r="X68" s="46"/>
      <c r="Y68" s="13">
        <v>157.4</v>
      </c>
      <c r="Z68" s="13">
        <v>0</v>
      </c>
      <c r="AA68" s="13">
        <v>0</v>
      </c>
      <c r="AB68" s="13">
        <v>0</v>
      </c>
      <c r="AC68" s="13">
        <v>-0.1</v>
      </c>
      <c r="AD68" s="13">
        <v>0</v>
      </c>
      <c r="AE68" s="13">
        <v>-2.6</v>
      </c>
      <c r="AF68" s="13">
        <v>0</v>
      </c>
      <c r="AG68" s="13">
        <v>3.9</v>
      </c>
      <c r="AH68" s="13">
        <v>0</v>
      </c>
      <c r="AI68" s="13">
        <v>0</v>
      </c>
      <c r="AJ68" s="13">
        <v>0</v>
      </c>
      <c r="AK68" s="96"/>
      <c r="AL68" s="12">
        <v>0</v>
      </c>
      <c r="AM68" s="12">
        <v>0</v>
      </c>
      <c r="AN68" s="12">
        <v>0</v>
      </c>
      <c r="AO68" s="12">
        <f>SUM(J68:M68)</f>
        <v>-398.2</v>
      </c>
      <c r="AP68" s="12">
        <f>SUM(N68:Q68)</f>
        <v>-31.3</v>
      </c>
      <c r="AQ68" s="12">
        <f>SUM(R68:U68)</f>
        <v>-175.2</v>
      </c>
      <c r="AR68" s="13">
        <f>SUM(V68:Y68)</f>
        <v>155.20000000000002</v>
      </c>
      <c r="AS68" s="13">
        <f>SUM(Z68:AC68)</f>
        <v>-0.1</v>
      </c>
      <c r="AT68" s="30">
        <f>SUM(AD68:AG68)</f>
        <v>1.2999999999999998</v>
      </c>
    </row>
    <row r="69" spans="1:46" ht="15.95" customHeight="1" x14ac:dyDescent="0.4">
      <c r="A69" s="23" t="s">
        <v>44</v>
      </c>
      <c r="B69" s="9">
        <f t="shared" ref="B69:M69" si="61">SUM(B67:B68)</f>
        <v>0</v>
      </c>
      <c r="C69" s="9">
        <f t="shared" si="61"/>
        <v>0</v>
      </c>
      <c r="D69" s="9">
        <f t="shared" si="61"/>
        <v>0</v>
      </c>
      <c r="E69" s="9">
        <f t="shared" si="61"/>
        <v>0</v>
      </c>
      <c r="F69" s="9">
        <f t="shared" si="61"/>
        <v>0</v>
      </c>
      <c r="G69" s="9">
        <f t="shared" si="61"/>
        <v>0</v>
      </c>
      <c r="H69" s="9">
        <f t="shared" si="61"/>
        <v>0</v>
      </c>
      <c r="I69" s="9">
        <f t="shared" si="61"/>
        <v>0</v>
      </c>
      <c r="J69" s="9">
        <f t="shared" si="61"/>
        <v>0</v>
      </c>
      <c r="K69" s="9">
        <f t="shared" si="61"/>
        <v>0</v>
      </c>
      <c r="L69" s="9">
        <f t="shared" si="61"/>
        <v>0</v>
      </c>
      <c r="M69" s="9">
        <f t="shared" si="61"/>
        <v>0</v>
      </c>
      <c r="N69" s="9">
        <v>0</v>
      </c>
      <c r="O69" s="9">
        <f t="shared" ref="O69:AJ69" si="62">SUM(O67:O68)</f>
        <v>0</v>
      </c>
      <c r="P69" s="9">
        <f t="shared" si="62"/>
        <v>0</v>
      </c>
      <c r="Q69" s="9">
        <f t="shared" si="62"/>
        <v>0</v>
      </c>
      <c r="R69" s="9">
        <f t="shared" si="62"/>
        <v>0</v>
      </c>
      <c r="S69" s="9">
        <f t="shared" si="62"/>
        <v>0</v>
      </c>
      <c r="T69" s="9">
        <f t="shared" si="62"/>
        <v>0</v>
      </c>
      <c r="U69" s="9">
        <f t="shared" si="62"/>
        <v>0</v>
      </c>
      <c r="V69" s="9">
        <f t="shared" si="62"/>
        <v>0</v>
      </c>
      <c r="W69" s="9">
        <f t="shared" si="62"/>
        <v>0</v>
      </c>
      <c r="X69" s="9">
        <f t="shared" si="62"/>
        <v>0</v>
      </c>
      <c r="Y69" s="9">
        <f t="shared" si="62"/>
        <v>0</v>
      </c>
      <c r="Z69" s="9">
        <f t="shared" si="62"/>
        <v>0</v>
      </c>
      <c r="AA69" s="9">
        <f t="shared" si="62"/>
        <v>0</v>
      </c>
      <c r="AB69" s="9">
        <f t="shared" si="62"/>
        <v>0</v>
      </c>
      <c r="AC69" s="9">
        <f t="shared" si="62"/>
        <v>0</v>
      </c>
      <c r="AD69" s="9">
        <f t="shared" si="62"/>
        <v>0</v>
      </c>
      <c r="AE69" s="9">
        <f t="shared" si="62"/>
        <v>0</v>
      </c>
      <c r="AF69" s="9">
        <f t="shared" si="62"/>
        <v>0</v>
      </c>
      <c r="AG69" s="9">
        <f t="shared" si="62"/>
        <v>0</v>
      </c>
      <c r="AH69" s="9">
        <f t="shared" si="62"/>
        <v>0</v>
      </c>
      <c r="AI69" s="9">
        <f t="shared" si="62"/>
        <v>0</v>
      </c>
      <c r="AJ69" s="9">
        <f t="shared" si="62"/>
        <v>0</v>
      </c>
      <c r="AK69" s="96"/>
      <c r="AL69" s="9">
        <f t="shared" ref="AL69:AQ69" si="63">SUM(AL67:AL68)</f>
        <v>0</v>
      </c>
      <c r="AM69" s="9">
        <f t="shared" si="63"/>
        <v>0</v>
      </c>
      <c r="AN69" s="9">
        <f t="shared" si="63"/>
        <v>0</v>
      </c>
      <c r="AO69" s="9">
        <f t="shared" si="63"/>
        <v>0</v>
      </c>
      <c r="AP69" s="9">
        <f t="shared" si="63"/>
        <v>0</v>
      </c>
      <c r="AQ69" s="9">
        <f t="shared" si="63"/>
        <v>0</v>
      </c>
      <c r="AR69" s="10">
        <f>SUM(V69:Y69)</f>
        <v>0</v>
      </c>
      <c r="AS69" s="10">
        <f>SUM(AS67:AS68)</f>
        <v>0</v>
      </c>
      <c r="AT69" s="10">
        <f>SUM(AT67:AT68)</f>
        <v>0</v>
      </c>
    </row>
    <row r="70" spans="1:46" ht="15.95" customHeight="1" x14ac:dyDescent="0.4">
      <c r="A70" s="20"/>
      <c r="B70" s="96"/>
      <c r="C70" s="96"/>
      <c r="D70" s="96"/>
      <c r="E70" s="96"/>
      <c r="F70" s="96"/>
      <c r="G70" s="96"/>
      <c r="H70" s="96"/>
      <c r="I70" s="96"/>
      <c r="J70" s="96"/>
      <c r="K70" s="96"/>
      <c r="L70" s="96"/>
      <c r="M70" s="96"/>
      <c r="N70" s="96"/>
      <c r="O70" s="96"/>
      <c r="P70" s="96"/>
      <c r="Q70" s="96"/>
      <c r="R70" s="96"/>
      <c r="S70" s="96"/>
      <c r="T70" s="96"/>
      <c r="U70" s="96"/>
      <c r="V70" s="96"/>
      <c r="W70" s="96"/>
      <c r="X70" s="96"/>
      <c r="AK70" s="96"/>
      <c r="AL70" s="96"/>
      <c r="AM70" s="96"/>
      <c r="AN70" s="96"/>
      <c r="AO70" s="96"/>
      <c r="AP70" s="96"/>
      <c r="AQ70" s="96"/>
    </row>
    <row r="71" spans="1:46" ht="15" customHeight="1" x14ac:dyDescent="0.4">
      <c r="A71" s="20" t="s">
        <v>45</v>
      </c>
      <c r="B71" s="28">
        <v>661.6</v>
      </c>
      <c r="C71" s="28">
        <v>256.89999999999998</v>
      </c>
      <c r="D71" s="28">
        <v>279</v>
      </c>
      <c r="E71" s="28">
        <v>293.5</v>
      </c>
      <c r="F71" s="28">
        <f t="shared" ref="F71:L71" si="64">F59+F51+F44</f>
        <v>308.5</v>
      </c>
      <c r="G71" s="28">
        <f t="shared" si="64"/>
        <v>332.6</v>
      </c>
      <c r="H71" s="28">
        <f t="shared" si="64"/>
        <v>342</v>
      </c>
      <c r="I71" s="28">
        <f t="shared" si="64"/>
        <v>347.70000000000005</v>
      </c>
      <c r="J71" s="28">
        <f t="shared" si="64"/>
        <v>325.10000000000002</v>
      </c>
      <c r="K71" s="28">
        <f t="shared" si="64"/>
        <v>352.1</v>
      </c>
      <c r="L71" s="28">
        <f t="shared" si="64"/>
        <v>354.2</v>
      </c>
      <c r="M71" s="28">
        <v>744.9</v>
      </c>
      <c r="N71" s="28">
        <v>359.8</v>
      </c>
      <c r="O71" s="28">
        <f>O59+O51+O44+O67</f>
        <v>339.1</v>
      </c>
      <c r="P71" s="28">
        <f>P59+P51+P44+P67</f>
        <v>360.9</v>
      </c>
      <c r="Q71" s="28">
        <v>379.5</v>
      </c>
      <c r="R71" s="28">
        <v>360</v>
      </c>
      <c r="S71" s="28">
        <f t="shared" ref="S71:AE71" si="65">S59+S51+S44+S67</f>
        <v>384</v>
      </c>
      <c r="T71" s="28">
        <f t="shared" si="65"/>
        <v>392</v>
      </c>
      <c r="U71" s="28">
        <f t="shared" si="65"/>
        <v>563.4</v>
      </c>
      <c r="V71" s="28">
        <f t="shared" si="65"/>
        <v>410.2</v>
      </c>
      <c r="W71" s="28">
        <f t="shared" si="65"/>
        <v>445.90000000000003</v>
      </c>
      <c r="X71" s="28">
        <f t="shared" si="65"/>
        <v>382.70000000000005</v>
      </c>
      <c r="Y71" s="28">
        <f t="shared" si="65"/>
        <v>245.6</v>
      </c>
      <c r="Z71" s="28">
        <f t="shared" si="65"/>
        <v>382</v>
      </c>
      <c r="AA71" s="28">
        <f t="shared" si="65"/>
        <v>400.5</v>
      </c>
      <c r="AB71" s="28">
        <f t="shared" si="65"/>
        <v>399.5</v>
      </c>
      <c r="AC71" s="28">
        <f t="shared" si="65"/>
        <v>434.90000000000003</v>
      </c>
      <c r="AD71" s="28">
        <f t="shared" si="65"/>
        <v>324.20000000000005</v>
      </c>
      <c r="AE71" s="28">
        <f t="shared" si="65"/>
        <v>333.6</v>
      </c>
      <c r="AF71" s="28">
        <v>331.4</v>
      </c>
      <c r="AG71" s="29">
        <v>341.9</v>
      </c>
      <c r="AH71" s="29">
        <v>328.6</v>
      </c>
      <c r="AI71" s="29">
        <v>341.7</v>
      </c>
      <c r="AJ71" s="29">
        <f>AJ59+AJ51+AJ44+AJ67</f>
        <v>338.5</v>
      </c>
      <c r="AK71" s="96"/>
      <c r="AL71" s="28">
        <v>851.6</v>
      </c>
      <c r="AM71" s="28">
        <v>1491</v>
      </c>
      <c r="AN71" s="28">
        <f>AN59+AN51+AN44</f>
        <v>1330.8000000000002</v>
      </c>
      <c r="AO71" s="28">
        <f t="shared" ref="AO71:AO78" si="66">SUM(J71:M71)</f>
        <v>1776.3000000000002</v>
      </c>
      <c r="AP71" s="28">
        <f t="shared" ref="AP71:AP78" si="67">SUM(N71:Q71)</f>
        <v>1439.3000000000002</v>
      </c>
      <c r="AQ71" s="28">
        <f t="shared" ref="AQ71:AQ78" si="68">SUM(R71:U71)</f>
        <v>1699.4</v>
      </c>
      <c r="AR71" s="29">
        <f t="shared" ref="AR71:AR79" si="69">SUM(V71:Y71)</f>
        <v>1484.4</v>
      </c>
      <c r="AS71" s="29">
        <f t="shared" ref="AS71:AS78" si="70">SUM(Z71:AC71)</f>
        <v>1616.9</v>
      </c>
      <c r="AT71" s="29">
        <f t="shared" ref="AT71:AT78" si="71">SUM(AD71:AG71)</f>
        <v>1331.1</v>
      </c>
    </row>
    <row r="72" spans="1:46" ht="15" customHeight="1" x14ac:dyDescent="0.4">
      <c r="A72" s="20" t="s">
        <v>28</v>
      </c>
      <c r="B72" s="16">
        <v>-448.7</v>
      </c>
      <c r="C72" s="16">
        <v>-52.2</v>
      </c>
      <c r="D72" s="16">
        <v>-51.8</v>
      </c>
      <c r="E72" s="16">
        <v>-50.4</v>
      </c>
      <c r="F72" s="16">
        <f t="shared" ref="F72:L72" si="72">F45+F52+F60</f>
        <v>-52.6</v>
      </c>
      <c r="G72" s="16">
        <f t="shared" si="72"/>
        <v>-63.4</v>
      </c>
      <c r="H72" s="16">
        <f t="shared" si="72"/>
        <v>-64.099999999999994</v>
      </c>
      <c r="I72" s="16">
        <f t="shared" si="72"/>
        <v>-65.3</v>
      </c>
      <c r="J72" s="16">
        <f t="shared" si="72"/>
        <v>-36.300000000000004</v>
      </c>
      <c r="K72" s="16">
        <f t="shared" si="72"/>
        <v>-72.099999999999994</v>
      </c>
      <c r="L72" s="16">
        <f t="shared" si="72"/>
        <v>-71.099999999999994</v>
      </c>
      <c r="M72" s="16">
        <v>-64.900000000000006</v>
      </c>
      <c r="N72" s="16">
        <v>-62.5</v>
      </c>
      <c r="O72" s="16">
        <f>O45+O52+O60</f>
        <v>-68</v>
      </c>
      <c r="P72" s="16">
        <f>P45+P52+P60</f>
        <v>-66.8</v>
      </c>
      <c r="Q72" s="16">
        <v>-66.599999999999994</v>
      </c>
      <c r="R72" s="16">
        <v>-66.599999999999994</v>
      </c>
      <c r="S72" s="16">
        <f t="shared" ref="S72:AE72" si="73">S45+S52+S60</f>
        <v>-78.300000000000011</v>
      </c>
      <c r="T72" s="16">
        <f t="shared" si="73"/>
        <v>-79.699999999999989</v>
      </c>
      <c r="U72" s="16">
        <f t="shared" si="73"/>
        <v>-81.400000000000006</v>
      </c>
      <c r="V72" s="16">
        <f t="shared" si="73"/>
        <v>-70.599999999999994</v>
      </c>
      <c r="W72" s="16">
        <f t="shared" si="73"/>
        <v>-88.9</v>
      </c>
      <c r="X72" s="16">
        <f t="shared" si="73"/>
        <v>-78</v>
      </c>
      <c r="Y72" s="16">
        <f t="shared" si="73"/>
        <v>-77.2</v>
      </c>
      <c r="Z72" s="16">
        <f t="shared" si="73"/>
        <v>-72.8</v>
      </c>
      <c r="AA72" s="16">
        <f t="shared" si="73"/>
        <v>-84.5</v>
      </c>
      <c r="AB72" s="16">
        <f t="shared" si="73"/>
        <v>-86.5</v>
      </c>
      <c r="AC72" s="16">
        <f t="shared" si="73"/>
        <v>-79.8</v>
      </c>
      <c r="AD72" s="16">
        <f t="shared" si="73"/>
        <v>-62.2</v>
      </c>
      <c r="AE72" s="16">
        <f t="shared" si="73"/>
        <v>-72.099999999999994</v>
      </c>
      <c r="AF72" s="16">
        <v>-73.5</v>
      </c>
      <c r="AG72" s="17">
        <v>-72.400000000000006</v>
      </c>
      <c r="AH72" s="17">
        <v>-66.900000000000006</v>
      </c>
      <c r="AI72" s="17">
        <v>-72.8</v>
      </c>
      <c r="AJ72" s="17">
        <f>AJ45+AJ52+AJ60</f>
        <v>-72.5</v>
      </c>
      <c r="AK72" s="96"/>
      <c r="AL72" s="16">
        <v>-152.4</v>
      </c>
      <c r="AM72" s="16">
        <v>-603.1</v>
      </c>
      <c r="AN72" s="16">
        <f>AN45+AN52+AN60</f>
        <v>-245.4</v>
      </c>
      <c r="AO72" s="16">
        <f t="shared" si="66"/>
        <v>-244.4</v>
      </c>
      <c r="AP72" s="16">
        <f t="shared" si="67"/>
        <v>-263.89999999999998</v>
      </c>
      <c r="AQ72" s="16">
        <f t="shared" si="68"/>
        <v>-306</v>
      </c>
      <c r="AR72" s="17">
        <f t="shared" si="69"/>
        <v>-314.7</v>
      </c>
      <c r="AS72" s="17">
        <f t="shared" si="70"/>
        <v>-323.60000000000002</v>
      </c>
      <c r="AT72" s="29">
        <f t="shared" si="71"/>
        <v>-280.20000000000005</v>
      </c>
    </row>
    <row r="73" spans="1:46" ht="15" customHeight="1" x14ac:dyDescent="0.4">
      <c r="A73" s="20" t="s">
        <v>41</v>
      </c>
      <c r="B73" s="16">
        <v>0</v>
      </c>
      <c r="C73" s="16">
        <v>0</v>
      </c>
      <c r="D73" s="16">
        <v>0</v>
      </c>
      <c r="E73" s="16">
        <v>0</v>
      </c>
      <c r="F73" s="16">
        <v>0</v>
      </c>
      <c r="G73" s="16">
        <v>0</v>
      </c>
      <c r="H73" s="16">
        <v>0</v>
      </c>
      <c r="I73" s="16">
        <v>0</v>
      </c>
      <c r="J73" s="16">
        <v>0</v>
      </c>
      <c r="K73" s="16">
        <v>0</v>
      </c>
      <c r="L73" s="16">
        <v>0</v>
      </c>
      <c r="M73" s="16">
        <v>0</v>
      </c>
      <c r="N73" s="16">
        <v>0</v>
      </c>
      <c r="O73" s="16">
        <v>0</v>
      </c>
      <c r="P73" s="16">
        <v>0</v>
      </c>
      <c r="Q73" s="16">
        <v>0</v>
      </c>
      <c r="R73" s="16">
        <v>0</v>
      </c>
      <c r="S73" s="16">
        <v>0</v>
      </c>
      <c r="T73" s="16">
        <v>0</v>
      </c>
      <c r="U73" s="16">
        <v>0</v>
      </c>
      <c r="V73" s="16">
        <v>0</v>
      </c>
      <c r="W73" s="16">
        <v>0</v>
      </c>
      <c r="X73" s="16">
        <v>0</v>
      </c>
      <c r="Y73" s="16">
        <v>0</v>
      </c>
      <c r="Z73" s="16">
        <v>0</v>
      </c>
      <c r="AA73" s="16">
        <v>0</v>
      </c>
      <c r="AB73" s="17">
        <v>0</v>
      </c>
      <c r="AC73" s="17">
        <v>0</v>
      </c>
      <c r="AD73" s="17">
        <v>0</v>
      </c>
      <c r="AE73" s="17">
        <v>0</v>
      </c>
      <c r="AF73" s="17">
        <v>0</v>
      </c>
      <c r="AG73" s="17">
        <v>0</v>
      </c>
      <c r="AH73" s="17">
        <v>0</v>
      </c>
      <c r="AI73" s="17">
        <v>0</v>
      </c>
      <c r="AJ73" s="17">
        <v>0</v>
      </c>
      <c r="AK73" s="96"/>
      <c r="AL73" s="16">
        <v>-9.4</v>
      </c>
      <c r="AM73" s="16">
        <v>0</v>
      </c>
      <c r="AN73" s="16">
        <v>0</v>
      </c>
      <c r="AO73" s="16">
        <f t="shared" si="66"/>
        <v>0</v>
      </c>
      <c r="AP73" s="16">
        <f t="shared" si="67"/>
        <v>0</v>
      </c>
      <c r="AQ73" s="16">
        <f t="shared" si="68"/>
        <v>0</v>
      </c>
      <c r="AR73" s="17">
        <f t="shared" si="69"/>
        <v>0</v>
      </c>
      <c r="AS73" s="17">
        <f t="shared" si="70"/>
        <v>0</v>
      </c>
      <c r="AT73" s="29">
        <f t="shared" si="71"/>
        <v>0</v>
      </c>
    </row>
    <row r="74" spans="1:46" ht="15" customHeight="1" x14ac:dyDescent="0.4">
      <c r="A74" s="20" t="s">
        <v>29</v>
      </c>
      <c r="B74" s="16">
        <v>-12.8</v>
      </c>
      <c r="C74" s="16">
        <v>0</v>
      </c>
      <c r="D74" s="16">
        <v>0</v>
      </c>
      <c r="E74" s="16">
        <v>0</v>
      </c>
      <c r="F74" s="16">
        <v>0</v>
      </c>
      <c r="G74" s="16">
        <v>0</v>
      </c>
      <c r="H74" s="16">
        <v>0</v>
      </c>
      <c r="I74" s="16">
        <v>0</v>
      </c>
      <c r="J74" s="16">
        <v>0</v>
      </c>
      <c r="K74" s="16">
        <v>0</v>
      </c>
      <c r="L74" s="16">
        <v>0</v>
      </c>
      <c r="M74" s="16">
        <v>0</v>
      </c>
      <c r="N74" s="16">
        <v>0</v>
      </c>
      <c r="O74" s="16">
        <v>0</v>
      </c>
      <c r="P74" s="16">
        <v>0</v>
      </c>
      <c r="Q74" s="16">
        <v>0</v>
      </c>
      <c r="R74" s="16">
        <v>0</v>
      </c>
      <c r="S74" s="16">
        <v>0</v>
      </c>
      <c r="T74" s="16">
        <v>0</v>
      </c>
      <c r="U74" s="16">
        <v>0</v>
      </c>
      <c r="V74" s="16">
        <v>0</v>
      </c>
      <c r="W74" s="16">
        <v>0</v>
      </c>
      <c r="X74" s="16">
        <v>0</v>
      </c>
      <c r="Y74" s="16">
        <v>0</v>
      </c>
      <c r="Z74" s="16">
        <v>0</v>
      </c>
      <c r="AA74" s="16">
        <v>0</v>
      </c>
      <c r="AB74" s="17">
        <v>0</v>
      </c>
      <c r="AC74" s="17">
        <v>0</v>
      </c>
      <c r="AD74" s="17">
        <v>0</v>
      </c>
      <c r="AE74" s="17">
        <v>0</v>
      </c>
      <c r="AF74" s="17">
        <v>0</v>
      </c>
      <c r="AG74" s="17">
        <v>0</v>
      </c>
      <c r="AH74" s="17">
        <v>0</v>
      </c>
      <c r="AI74" s="17">
        <v>0</v>
      </c>
      <c r="AJ74" s="17">
        <v>0</v>
      </c>
      <c r="AK74" s="96"/>
      <c r="AL74" s="16">
        <v>0</v>
      </c>
      <c r="AM74" s="16">
        <v>-12.8</v>
      </c>
      <c r="AN74" s="16">
        <v>0</v>
      </c>
      <c r="AO74" s="16">
        <f t="shared" si="66"/>
        <v>0</v>
      </c>
      <c r="AP74" s="16">
        <f t="shared" si="67"/>
        <v>0</v>
      </c>
      <c r="AQ74" s="16">
        <f t="shared" si="68"/>
        <v>0</v>
      </c>
      <c r="AR74" s="17">
        <f t="shared" si="69"/>
        <v>0</v>
      </c>
      <c r="AS74" s="17">
        <f t="shared" si="70"/>
        <v>0</v>
      </c>
      <c r="AT74" s="29">
        <f t="shared" si="71"/>
        <v>0</v>
      </c>
    </row>
    <row r="75" spans="1:46" ht="15" customHeight="1" x14ac:dyDescent="0.4">
      <c r="A75" s="20" t="s">
        <v>30</v>
      </c>
      <c r="B75" s="16">
        <v>0</v>
      </c>
      <c r="C75" s="16">
        <v>0</v>
      </c>
      <c r="D75" s="16">
        <v>0</v>
      </c>
      <c r="E75" s="16">
        <v>0</v>
      </c>
      <c r="F75" s="16">
        <v>-3.3</v>
      </c>
      <c r="G75" s="16">
        <f t="shared" ref="G75:L75" si="74">G47+G63</f>
        <v>-4.0999999999999996</v>
      </c>
      <c r="H75" s="16">
        <f t="shared" si="74"/>
        <v>-4</v>
      </c>
      <c r="I75" s="16">
        <f t="shared" si="74"/>
        <v>-4.5</v>
      </c>
      <c r="J75" s="16">
        <f t="shared" si="74"/>
        <v>-4.2</v>
      </c>
      <c r="K75" s="16">
        <f t="shared" si="74"/>
        <v>-4.3999999999999995</v>
      </c>
      <c r="L75" s="16">
        <f t="shared" si="74"/>
        <v>-4.0999999999999996</v>
      </c>
      <c r="M75" s="16">
        <v>-4.2</v>
      </c>
      <c r="N75" s="16">
        <v>-5.7</v>
      </c>
      <c r="O75" s="16">
        <f>O47+O63+O55</f>
        <v>-6.7</v>
      </c>
      <c r="P75" s="16">
        <f>P47+P63+P55</f>
        <v>-6.8</v>
      </c>
      <c r="Q75" s="16">
        <v>-7.6</v>
      </c>
      <c r="R75" s="16">
        <v>-5</v>
      </c>
      <c r="S75" s="16">
        <f t="shared" ref="S75:Y75" si="75">S47+S63+S55</f>
        <v>-3.2</v>
      </c>
      <c r="T75" s="16">
        <f t="shared" si="75"/>
        <v>-4.0999999999999996</v>
      </c>
      <c r="U75" s="16">
        <f t="shared" si="75"/>
        <v>-5.7</v>
      </c>
      <c r="V75" s="16">
        <f t="shared" si="75"/>
        <v>-7.4</v>
      </c>
      <c r="W75" s="16">
        <f t="shared" si="75"/>
        <v>-14.6</v>
      </c>
      <c r="X75" s="16">
        <f t="shared" si="75"/>
        <v>-4.5999999999999996</v>
      </c>
      <c r="Y75" s="16">
        <f t="shared" si="75"/>
        <v>-4.3</v>
      </c>
      <c r="Z75" s="16">
        <v>-3</v>
      </c>
      <c r="AA75" s="16">
        <v>-4.5999999999999996</v>
      </c>
      <c r="AB75" s="17">
        <v>-4.4000000000000004</v>
      </c>
      <c r="AC75" s="17">
        <v>-9.6999999999999993</v>
      </c>
      <c r="AD75" s="17">
        <v>-1.4</v>
      </c>
      <c r="AE75" s="17">
        <v>-1.8</v>
      </c>
      <c r="AF75" s="17">
        <v>-1.7</v>
      </c>
      <c r="AG75" s="17">
        <v>-1.2</v>
      </c>
      <c r="AH75" s="17">
        <v>-2.5</v>
      </c>
      <c r="AI75" s="17">
        <v>-1.3</v>
      </c>
      <c r="AJ75" s="17">
        <f>AJ47+AJ63+AJ55</f>
        <v>-6</v>
      </c>
      <c r="AK75" s="96"/>
      <c r="AL75" s="16">
        <v>0</v>
      </c>
      <c r="AM75" s="16">
        <v>0</v>
      </c>
      <c r="AN75" s="16">
        <f>AN47+AN63</f>
        <v>-15.899999999999999</v>
      </c>
      <c r="AO75" s="16">
        <f t="shared" si="66"/>
        <v>-16.899999999999999</v>
      </c>
      <c r="AP75" s="16">
        <f t="shared" si="67"/>
        <v>-26.799999999999997</v>
      </c>
      <c r="AQ75" s="16">
        <f t="shared" si="68"/>
        <v>-18</v>
      </c>
      <c r="AR75" s="17">
        <f t="shared" si="69"/>
        <v>-30.900000000000002</v>
      </c>
      <c r="AS75" s="17">
        <f t="shared" si="70"/>
        <v>-21.7</v>
      </c>
      <c r="AT75" s="29">
        <f t="shared" si="71"/>
        <v>-6.1000000000000005</v>
      </c>
    </row>
    <row r="76" spans="1:46" ht="15" customHeight="1" x14ac:dyDescent="0.4">
      <c r="A76" s="20" t="s">
        <v>31</v>
      </c>
      <c r="B76" s="16">
        <v>0</v>
      </c>
      <c r="C76" s="16">
        <v>0</v>
      </c>
      <c r="D76" s="16">
        <v>0</v>
      </c>
      <c r="E76" s="16">
        <v>0</v>
      </c>
      <c r="F76" s="16">
        <v>-0.8</v>
      </c>
      <c r="G76" s="16">
        <f t="shared" ref="G76:L76" si="76">G54</f>
        <v>-1.4</v>
      </c>
      <c r="H76" s="16">
        <f t="shared" si="76"/>
        <v>-1.4</v>
      </c>
      <c r="I76" s="16">
        <f t="shared" si="76"/>
        <v>-1.4</v>
      </c>
      <c r="J76" s="16">
        <f t="shared" si="76"/>
        <v>-1.3</v>
      </c>
      <c r="K76" s="16">
        <f t="shared" si="76"/>
        <v>-1.4</v>
      </c>
      <c r="L76" s="16">
        <f t="shared" si="76"/>
        <v>-1.4</v>
      </c>
      <c r="M76" s="16">
        <v>-1.5</v>
      </c>
      <c r="N76" s="16">
        <v>-1.4</v>
      </c>
      <c r="O76" s="16">
        <f>O54</f>
        <v>-1.9</v>
      </c>
      <c r="P76" s="16">
        <f>P54</f>
        <v>-1.9</v>
      </c>
      <c r="Q76" s="16">
        <v>-1.9</v>
      </c>
      <c r="R76" s="16">
        <v>-1.5</v>
      </c>
      <c r="S76" s="16">
        <f t="shared" ref="S76:Y76" si="77">S54</f>
        <v>-1.2</v>
      </c>
      <c r="T76" s="16">
        <f t="shared" si="77"/>
        <v>-1.2</v>
      </c>
      <c r="U76" s="16">
        <f t="shared" si="77"/>
        <v>-1.6</v>
      </c>
      <c r="V76" s="16">
        <f t="shared" si="77"/>
        <v>-3.4</v>
      </c>
      <c r="W76" s="16">
        <f t="shared" si="77"/>
        <v>-3.4</v>
      </c>
      <c r="X76" s="16">
        <f t="shared" si="77"/>
        <v>-3.4</v>
      </c>
      <c r="Y76" s="16">
        <f t="shared" si="77"/>
        <v>-3.4</v>
      </c>
      <c r="Z76" s="16">
        <v>-3.1</v>
      </c>
      <c r="AA76" s="16">
        <v>-3</v>
      </c>
      <c r="AB76" s="17">
        <v>-3.4</v>
      </c>
      <c r="AC76" s="17">
        <v>-3.2</v>
      </c>
      <c r="AD76" s="17">
        <v>-1.1000000000000001</v>
      </c>
      <c r="AE76" s="17">
        <v>-0.9</v>
      </c>
      <c r="AF76" s="17">
        <v>-0.9</v>
      </c>
      <c r="AG76" s="17">
        <v>-0.9</v>
      </c>
      <c r="AH76" s="17">
        <v>-0.8</v>
      </c>
      <c r="AI76" s="17">
        <v>-0.5</v>
      </c>
      <c r="AJ76" s="17">
        <f>AJ54</f>
        <v>-0.4</v>
      </c>
      <c r="AK76" s="96"/>
      <c r="AL76" s="16">
        <v>0</v>
      </c>
      <c r="AM76" s="16">
        <v>0</v>
      </c>
      <c r="AN76" s="16">
        <f>AN54</f>
        <v>-5</v>
      </c>
      <c r="AO76" s="16">
        <f t="shared" si="66"/>
        <v>-5.6</v>
      </c>
      <c r="AP76" s="16">
        <f t="shared" si="67"/>
        <v>-7.1</v>
      </c>
      <c r="AQ76" s="16">
        <f t="shared" si="68"/>
        <v>-5.5</v>
      </c>
      <c r="AR76" s="17">
        <f t="shared" si="69"/>
        <v>-13.6</v>
      </c>
      <c r="AS76" s="17">
        <f t="shared" si="70"/>
        <v>-12.7</v>
      </c>
      <c r="AT76" s="29">
        <f t="shared" si="71"/>
        <v>-3.8</v>
      </c>
    </row>
    <row r="77" spans="1:46" ht="15" customHeight="1" x14ac:dyDescent="0.4">
      <c r="A77" s="20" t="s">
        <v>32</v>
      </c>
      <c r="B77" s="16">
        <v>0</v>
      </c>
      <c r="C77" s="16">
        <v>0</v>
      </c>
      <c r="D77" s="16">
        <v>0</v>
      </c>
      <c r="E77" s="16">
        <v>0</v>
      </c>
      <c r="F77" s="16">
        <v>0</v>
      </c>
      <c r="G77" s="16">
        <v>0</v>
      </c>
      <c r="H77" s="16">
        <v>0</v>
      </c>
      <c r="I77" s="16">
        <v>0</v>
      </c>
      <c r="J77" s="16">
        <v>0</v>
      </c>
      <c r="K77" s="16">
        <v>0</v>
      </c>
      <c r="L77" s="16">
        <v>0</v>
      </c>
      <c r="M77" s="16">
        <v>0</v>
      </c>
      <c r="N77" s="16">
        <v>-11.2</v>
      </c>
      <c r="O77" s="16">
        <f>O64+O56+O48</f>
        <v>-0.8</v>
      </c>
      <c r="P77" s="16">
        <f>P64+P56+P48</f>
        <v>-0.6</v>
      </c>
      <c r="Q77" s="16">
        <v>0</v>
      </c>
      <c r="R77" s="16">
        <v>0</v>
      </c>
      <c r="S77" s="16">
        <f t="shared" ref="S77:Y77" si="78">S64+S56+S48</f>
        <v>0</v>
      </c>
      <c r="T77" s="16">
        <f t="shared" si="78"/>
        <v>0</v>
      </c>
      <c r="U77" s="16">
        <f t="shared" si="78"/>
        <v>0</v>
      </c>
      <c r="V77" s="16">
        <f t="shared" si="78"/>
        <v>0</v>
      </c>
      <c r="W77" s="16">
        <f t="shared" si="78"/>
        <v>-34.799999999999997</v>
      </c>
      <c r="X77" s="16">
        <f t="shared" si="78"/>
        <v>-1.2</v>
      </c>
      <c r="Y77" s="16">
        <f t="shared" si="78"/>
        <v>-0.4</v>
      </c>
      <c r="Z77" s="16">
        <v>0</v>
      </c>
      <c r="AA77" s="16">
        <v>0</v>
      </c>
      <c r="AB77" s="17">
        <v>0</v>
      </c>
      <c r="AC77" s="17">
        <v>-44.8</v>
      </c>
      <c r="AD77" s="17">
        <v>-2</v>
      </c>
      <c r="AE77" s="17">
        <v>-1.1000000000000001</v>
      </c>
      <c r="AF77" s="17">
        <v>-0.2</v>
      </c>
      <c r="AG77" s="17">
        <v>0</v>
      </c>
      <c r="AH77" s="17">
        <v>0</v>
      </c>
      <c r="AI77" s="17">
        <v>-2.8</v>
      </c>
      <c r="AJ77" s="17">
        <f>AJ64+AJ56+AJ48</f>
        <v>-6.8</v>
      </c>
      <c r="AK77" s="96"/>
      <c r="AL77" s="16">
        <v>0</v>
      </c>
      <c r="AM77" s="16">
        <v>0</v>
      </c>
      <c r="AN77" s="16">
        <v>0</v>
      </c>
      <c r="AO77" s="16">
        <f t="shared" si="66"/>
        <v>0</v>
      </c>
      <c r="AP77" s="16">
        <f t="shared" si="67"/>
        <v>-12.6</v>
      </c>
      <c r="AQ77" s="16">
        <f t="shared" si="68"/>
        <v>0</v>
      </c>
      <c r="AR77" s="17">
        <f t="shared" si="69"/>
        <v>-36.4</v>
      </c>
      <c r="AS77" s="17">
        <f t="shared" si="70"/>
        <v>-44.8</v>
      </c>
      <c r="AT77" s="29">
        <f t="shared" si="71"/>
        <v>-3.3000000000000003</v>
      </c>
    </row>
    <row r="78" spans="1:46" ht="15" customHeight="1" x14ac:dyDescent="0.4">
      <c r="A78" s="23" t="s">
        <v>46</v>
      </c>
      <c r="B78" s="12">
        <v>0</v>
      </c>
      <c r="C78" s="12">
        <v>0</v>
      </c>
      <c r="D78" s="12">
        <v>0</v>
      </c>
      <c r="E78" s="12">
        <v>0</v>
      </c>
      <c r="F78" s="12">
        <v>0</v>
      </c>
      <c r="G78" s="12">
        <v>0</v>
      </c>
      <c r="H78" s="12">
        <v>0</v>
      </c>
      <c r="I78" s="12">
        <v>0</v>
      </c>
      <c r="J78" s="12">
        <v>0</v>
      </c>
      <c r="K78" s="12">
        <v>0</v>
      </c>
      <c r="L78" s="12">
        <v>0</v>
      </c>
      <c r="M78" s="12">
        <v>-398.2</v>
      </c>
      <c r="N78" s="12">
        <v>-17.3</v>
      </c>
      <c r="O78" s="12">
        <f>O68</f>
        <v>0</v>
      </c>
      <c r="P78" s="12">
        <f>P68</f>
        <v>0</v>
      </c>
      <c r="Q78" s="12">
        <v>-14</v>
      </c>
      <c r="R78" s="12">
        <v>0</v>
      </c>
      <c r="S78" s="12">
        <f t="shared" ref="S78:Y78" si="79">S68</f>
        <v>-8.6999999999999993</v>
      </c>
      <c r="T78" s="12">
        <f t="shared" si="79"/>
        <v>-4</v>
      </c>
      <c r="U78" s="12">
        <f t="shared" si="79"/>
        <v>-162.5</v>
      </c>
      <c r="V78" s="12">
        <f t="shared" si="79"/>
        <v>0</v>
      </c>
      <c r="W78" s="12">
        <f t="shared" si="79"/>
        <v>-2.2000000000000002</v>
      </c>
      <c r="X78" s="12">
        <f t="shared" si="79"/>
        <v>0</v>
      </c>
      <c r="Y78" s="12">
        <f t="shared" si="79"/>
        <v>157.4</v>
      </c>
      <c r="Z78" s="12">
        <v>0</v>
      </c>
      <c r="AA78" s="12">
        <v>0</v>
      </c>
      <c r="AB78" s="13">
        <v>0</v>
      </c>
      <c r="AC78" s="13">
        <v>-0.1</v>
      </c>
      <c r="AD78" s="13">
        <v>0</v>
      </c>
      <c r="AE78" s="13">
        <v>-2.6</v>
      </c>
      <c r="AF78" s="13">
        <v>0</v>
      </c>
      <c r="AG78" s="13">
        <v>3.9</v>
      </c>
      <c r="AH78" s="13">
        <v>0</v>
      </c>
      <c r="AI78" s="13">
        <v>0</v>
      </c>
      <c r="AJ78" s="13">
        <f>AJ68</f>
        <v>0</v>
      </c>
      <c r="AK78" s="96"/>
      <c r="AL78" s="12">
        <v>0</v>
      </c>
      <c r="AM78" s="12">
        <v>0</v>
      </c>
      <c r="AN78" s="12">
        <v>0</v>
      </c>
      <c r="AO78" s="12">
        <f t="shared" si="66"/>
        <v>-398.2</v>
      </c>
      <c r="AP78" s="12">
        <f t="shared" si="67"/>
        <v>-31.3</v>
      </c>
      <c r="AQ78" s="12">
        <f t="shared" si="68"/>
        <v>-175.2</v>
      </c>
      <c r="AR78" s="13">
        <f t="shared" si="69"/>
        <v>155.20000000000002</v>
      </c>
      <c r="AS78" s="13">
        <f t="shared" si="70"/>
        <v>-0.1</v>
      </c>
      <c r="AT78" s="30">
        <f t="shared" si="71"/>
        <v>1.2999999999999998</v>
      </c>
    </row>
    <row r="79" spans="1:46" ht="15" customHeight="1" x14ac:dyDescent="0.4">
      <c r="A79" s="23" t="s">
        <v>47</v>
      </c>
      <c r="B79" s="9">
        <f t="shared" ref="B79:M79" si="80">SUM(B71:B78)</f>
        <v>200.10000000000002</v>
      </c>
      <c r="C79" s="9">
        <f t="shared" si="80"/>
        <v>204.7</v>
      </c>
      <c r="D79" s="9">
        <f t="shared" si="80"/>
        <v>227.2</v>
      </c>
      <c r="E79" s="9">
        <f t="shared" si="80"/>
        <v>243.1</v>
      </c>
      <c r="F79" s="9">
        <f t="shared" si="80"/>
        <v>251.79999999999998</v>
      </c>
      <c r="G79" s="9">
        <f t="shared" si="80"/>
        <v>263.70000000000005</v>
      </c>
      <c r="H79" s="9">
        <f t="shared" si="80"/>
        <v>272.5</v>
      </c>
      <c r="I79" s="9">
        <f t="shared" si="80"/>
        <v>276.50000000000006</v>
      </c>
      <c r="J79" s="9">
        <f t="shared" si="80"/>
        <v>283.3</v>
      </c>
      <c r="K79" s="9">
        <f t="shared" si="80"/>
        <v>274.20000000000005</v>
      </c>
      <c r="L79" s="9">
        <f t="shared" si="80"/>
        <v>277.60000000000002</v>
      </c>
      <c r="M79" s="9">
        <f t="shared" si="80"/>
        <v>276.09999999999997</v>
      </c>
      <c r="N79" s="9">
        <v>261.7</v>
      </c>
      <c r="O79" s="9">
        <f t="shared" ref="O79:AJ79" si="81">SUM(O71:O78)</f>
        <v>261.70000000000005</v>
      </c>
      <c r="P79" s="9">
        <f t="shared" si="81"/>
        <v>284.79999999999995</v>
      </c>
      <c r="Q79" s="9">
        <f t="shared" si="81"/>
        <v>289.39999999999998</v>
      </c>
      <c r="R79" s="9">
        <f t="shared" si="81"/>
        <v>286.89999999999998</v>
      </c>
      <c r="S79" s="9">
        <f t="shared" si="81"/>
        <v>292.60000000000002</v>
      </c>
      <c r="T79" s="9">
        <f t="shared" si="81"/>
        <v>303</v>
      </c>
      <c r="U79" s="9">
        <f t="shared" si="81"/>
        <v>312.2</v>
      </c>
      <c r="V79" s="9">
        <f t="shared" si="81"/>
        <v>328.80000000000007</v>
      </c>
      <c r="W79" s="9">
        <f t="shared" si="81"/>
        <v>302</v>
      </c>
      <c r="X79" s="9">
        <f t="shared" si="81"/>
        <v>295.50000000000006</v>
      </c>
      <c r="Y79" s="9">
        <f t="shared" si="81"/>
        <v>317.69999999999993</v>
      </c>
      <c r="Z79" s="9">
        <f t="shared" si="81"/>
        <v>303.09999999999997</v>
      </c>
      <c r="AA79" s="9">
        <f t="shared" si="81"/>
        <v>308.39999999999998</v>
      </c>
      <c r="AB79" s="9">
        <f t="shared" si="81"/>
        <v>305.20000000000005</v>
      </c>
      <c r="AC79" s="9">
        <f t="shared" si="81"/>
        <v>297.3</v>
      </c>
      <c r="AD79" s="9">
        <f t="shared" si="81"/>
        <v>257.50000000000006</v>
      </c>
      <c r="AE79" s="9">
        <f t="shared" si="81"/>
        <v>255.1</v>
      </c>
      <c r="AF79" s="9">
        <f t="shared" si="81"/>
        <v>255.1</v>
      </c>
      <c r="AG79" s="9">
        <f t="shared" si="81"/>
        <v>271.3</v>
      </c>
      <c r="AH79" s="9">
        <f t="shared" si="81"/>
        <v>258.40000000000003</v>
      </c>
      <c r="AI79" s="9">
        <f t="shared" si="81"/>
        <v>264.29999999999995</v>
      </c>
      <c r="AJ79" s="10">
        <f t="shared" si="81"/>
        <v>252.8</v>
      </c>
      <c r="AK79" s="96"/>
      <c r="AL79" s="9">
        <v>689.8</v>
      </c>
      <c r="AM79" s="9">
        <v>875.1</v>
      </c>
      <c r="AN79" s="9">
        <f>SUM(AN71:AN76)</f>
        <v>1064.5</v>
      </c>
      <c r="AO79" s="9">
        <f>SUM(AO71:AO78)</f>
        <v>1111.2</v>
      </c>
      <c r="AP79" s="9">
        <f>SUM(AP71:AP78)</f>
        <v>1097.6000000000004</v>
      </c>
      <c r="AQ79" s="9">
        <f>SUM(AQ71:AQ78)</f>
        <v>1194.7</v>
      </c>
      <c r="AR79" s="10">
        <f t="shared" si="69"/>
        <v>1244</v>
      </c>
      <c r="AS79" s="10">
        <f>SUM(AS71:AS78)</f>
        <v>1214.0000000000002</v>
      </c>
      <c r="AT79" s="10">
        <f>SUM(AT71:AT78)</f>
        <v>1039</v>
      </c>
    </row>
    <row r="80" spans="1:46" ht="12.6" customHeight="1" x14ac:dyDescent="0.4">
      <c r="B80" s="96"/>
      <c r="C80" s="96"/>
      <c r="D80" s="96"/>
      <c r="E80" s="96"/>
      <c r="F80" s="96"/>
      <c r="G80" s="96"/>
      <c r="H80" s="96"/>
      <c r="I80" s="96"/>
      <c r="J80" s="96"/>
      <c r="K80" s="96"/>
      <c r="L80" s="96"/>
      <c r="M80" s="96"/>
      <c r="N80" s="96"/>
      <c r="O80" s="96"/>
      <c r="P80" s="96"/>
      <c r="Q80" s="96"/>
      <c r="R80" s="96"/>
      <c r="S80" s="96"/>
      <c r="T80" s="96"/>
      <c r="U80" s="96"/>
      <c r="V80" s="96"/>
      <c r="W80" s="96"/>
      <c r="X80" s="96"/>
      <c r="AK80" s="96"/>
      <c r="AL80" s="96"/>
      <c r="AM80" s="96"/>
      <c r="AN80" s="96"/>
      <c r="AO80" s="96"/>
      <c r="AP80" s="96"/>
      <c r="AQ80" s="96"/>
    </row>
    <row r="81" spans="1:46" ht="15" customHeight="1" x14ac:dyDescent="0.4">
      <c r="A81" s="23" t="s">
        <v>48</v>
      </c>
      <c r="B81" s="28">
        <v>-465.9</v>
      </c>
      <c r="C81" s="28">
        <v>-7.2</v>
      </c>
      <c r="D81" s="28">
        <v>-8.9</v>
      </c>
      <c r="E81" s="28">
        <v>-12</v>
      </c>
      <c r="F81" s="28">
        <f t="shared" ref="F81:L81" si="82">F15</f>
        <v>-21.299999999999955</v>
      </c>
      <c r="G81" s="28">
        <f t="shared" si="82"/>
        <v>-33.999999999999943</v>
      </c>
      <c r="H81" s="28">
        <f t="shared" si="82"/>
        <v>-18.600000000000023</v>
      </c>
      <c r="I81" s="28">
        <f t="shared" si="82"/>
        <v>-6.5999999999999659</v>
      </c>
      <c r="J81" s="28">
        <f t="shared" si="82"/>
        <v>26.799999999999955</v>
      </c>
      <c r="K81" s="28">
        <f t="shared" si="82"/>
        <v>12.799999999999955</v>
      </c>
      <c r="L81" s="28">
        <f t="shared" si="82"/>
        <v>29.999999999999943</v>
      </c>
      <c r="M81" s="28">
        <v>-346.6</v>
      </c>
      <c r="N81" s="28">
        <v>42.5</v>
      </c>
      <c r="O81" s="28">
        <f>O15</f>
        <v>84.399999999999977</v>
      </c>
      <c r="P81" s="28">
        <f>P15</f>
        <v>77.300000000000068</v>
      </c>
      <c r="Q81" s="28">
        <v>70.2</v>
      </c>
      <c r="R81" s="28">
        <v>89.5</v>
      </c>
      <c r="S81" s="28">
        <f t="shared" ref="S81:AJ81" si="83">S15</f>
        <v>82.900000000000034</v>
      </c>
      <c r="T81" s="28">
        <f t="shared" si="83"/>
        <v>89.300000000000011</v>
      </c>
      <c r="U81" s="28">
        <f t="shared" si="83"/>
        <v>-80.400000000000148</v>
      </c>
      <c r="V81" s="28">
        <f t="shared" si="83"/>
        <v>84.100000000000023</v>
      </c>
      <c r="W81" s="28">
        <f t="shared" si="83"/>
        <v>56.499999999999943</v>
      </c>
      <c r="X81" s="28">
        <f t="shared" si="83"/>
        <v>130.69999999999999</v>
      </c>
      <c r="Y81" s="28">
        <f t="shared" si="83"/>
        <v>267.39999999999998</v>
      </c>
      <c r="Z81" s="28">
        <f t="shared" si="83"/>
        <v>143.5</v>
      </c>
      <c r="AA81" s="28">
        <f t="shared" si="83"/>
        <v>127</v>
      </c>
      <c r="AB81" s="28">
        <f t="shared" si="83"/>
        <v>127.79999999999995</v>
      </c>
      <c r="AC81" s="28">
        <f t="shared" si="83"/>
        <v>87.900000000000091</v>
      </c>
      <c r="AD81" s="28">
        <f t="shared" si="83"/>
        <v>183.80000000000007</v>
      </c>
      <c r="AE81" s="28">
        <f t="shared" si="83"/>
        <v>168.4</v>
      </c>
      <c r="AF81" s="28">
        <f t="shared" si="83"/>
        <v>174.69999999999993</v>
      </c>
      <c r="AG81" s="28">
        <f t="shared" si="83"/>
        <v>162.19999999999999</v>
      </c>
      <c r="AH81" s="28">
        <f t="shared" si="83"/>
        <v>172.79999999999995</v>
      </c>
      <c r="AI81" s="28">
        <f t="shared" si="83"/>
        <v>164.8</v>
      </c>
      <c r="AJ81" s="29">
        <f t="shared" si="83"/>
        <v>175.19999999999993</v>
      </c>
      <c r="AK81" s="96"/>
      <c r="AL81" s="28">
        <v>-113.7</v>
      </c>
      <c r="AM81" s="28">
        <v>-494</v>
      </c>
      <c r="AN81" s="28">
        <f>AN15</f>
        <v>-80.500000000000227</v>
      </c>
      <c r="AO81" s="28">
        <f t="shared" ref="AO81:AO88" si="84">SUM(J81:M81)</f>
        <v>-277.00000000000017</v>
      </c>
      <c r="AP81" s="28">
        <f t="shared" ref="AP81:AP88" si="85">SUM(N81:Q81)</f>
        <v>274.40000000000003</v>
      </c>
      <c r="AQ81" s="28">
        <f t="shared" ref="AQ81:AQ88" si="86">SUM(R81:U81)</f>
        <v>181.2999999999999</v>
      </c>
      <c r="AR81" s="29">
        <f t="shared" ref="AR81:AR89" si="87">SUM(V81:Y81)</f>
        <v>538.69999999999993</v>
      </c>
      <c r="AS81" s="29">
        <f t="shared" ref="AS81:AS88" si="88">SUM(Z81:AC81)</f>
        <v>486.20000000000005</v>
      </c>
      <c r="AT81" s="29">
        <f t="shared" ref="AT81:AT88" si="89">SUM(AD81:AG81)</f>
        <v>689.09999999999991</v>
      </c>
    </row>
    <row r="82" spans="1:46" ht="15" customHeight="1" x14ac:dyDescent="0.4">
      <c r="A82" s="23" t="s">
        <v>28</v>
      </c>
      <c r="B82" s="16">
        <v>486.5</v>
      </c>
      <c r="C82" s="16">
        <v>55.1</v>
      </c>
      <c r="D82" s="16">
        <v>55</v>
      </c>
      <c r="E82" s="16">
        <v>53.5</v>
      </c>
      <c r="F82" s="16">
        <f t="shared" ref="F82:L82" si="90">-F72-F29</f>
        <v>55.6</v>
      </c>
      <c r="G82" s="16">
        <f t="shared" si="90"/>
        <v>68.099999999999994</v>
      </c>
      <c r="H82" s="16">
        <f t="shared" si="90"/>
        <v>68.199999999999989</v>
      </c>
      <c r="I82" s="16">
        <f t="shared" si="90"/>
        <v>69.3</v>
      </c>
      <c r="J82" s="16">
        <f t="shared" si="90"/>
        <v>39.800000000000004</v>
      </c>
      <c r="K82" s="16">
        <f t="shared" si="90"/>
        <v>76.599999999999994</v>
      </c>
      <c r="L82" s="16">
        <f t="shared" si="90"/>
        <v>75.699999999999989</v>
      </c>
      <c r="M82" s="16">
        <v>69.400000000000006</v>
      </c>
      <c r="N82" s="16">
        <v>67.900000000000006</v>
      </c>
      <c r="O82" s="16">
        <f>-O72-O29</f>
        <v>73.900000000000006</v>
      </c>
      <c r="P82" s="16">
        <f>-P72-P29</f>
        <v>72.8</v>
      </c>
      <c r="Q82" s="16">
        <v>72.5</v>
      </c>
      <c r="R82" s="16">
        <v>72.3</v>
      </c>
      <c r="S82" s="16">
        <f t="shared" ref="S82:AJ82" si="91">-S72-S29</f>
        <v>85.000000000000014</v>
      </c>
      <c r="T82" s="16">
        <f t="shared" si="91"/>
        <v>86.1</v>
      </c>
      <c r="U82" s="16">
        <f t="shared" si="91"/>
        <v>87.300000000000011</v>
      </c>
      <c r="V82" s="16">
        <f t="shared" si="91"/>
        <v>76</v>
      </c>
      <c r="W82" s="16">
        <f t="shared" si="91"/>
        <v>95.300000000000011</v>
      </c>
      <c r="X82" s="16">
        <f t="shared" si="91"/>
        <v>83.8</v>
      </c>
      <c r="Y82" s="16">
        <f t="shared" si="91"/>
        <v>82.9</v>
      </c>
      <c r="Z82" s="16">
        <f t="shared" si="91"/>
        <v>78</v>
      </c>
      <c r="AA82" s="16">
        <f t="shared" si="91"/>
        <v>90.5</v>
      </c>
      <c r="AB82" s="16">
        <f t="shared" si="91"/>
        <v>92.3</v>
      </c>
      <c r="AC82" s="16">
        <f t="shared" si="91"/>
        <v>85.7</v>
      </c>
      <c r="AD82" s="16">
        <f t="shared" si="91"/>
        <v>67.100000000000009</v>
      </c>
      <c r="AE82" s="16">
        <f t="shared" si="91"/>
        <v>77.699999999999989</v>
      </c>
      <c r="AF82" s="16">
        <f t="shared" si="91"/>
        <v>78.599999999999994</v>
      </c>
      <c r="AG82" s="16">
        <f t="shared" si="91"/>
        <v>77.400000000000006</v>
      </c>
      <c r="AH82" s="16">
        <f t="shared" si="91"/>
        <v>71.100000000000009</v>
      </c>
      <c r="AI82" s="16">
        <f t="shared" si="91"/>
        <v>77.3</v>
      </c>
      <c r="AJ82" s="17">
        <f t="shared" si="91"/>
        <v>77</v>
      </c>
      <c r="AK82" s="96"/>
      <c r="AL82" s="16">
        <v>164.6</v>
      </c>
      <c r="AM82" s="16">
        <v>650.1</v>
      </c>
      <c r="AN82" s="16">
        <f>-AN72-AN29</f>
        <v>261.2</v>
      </c>
      <c r="AO82" s="16">
        <f t="shared" si="84"/>
        <v>261.5</v>
      </c>
      <c r="AP82" s="16">
        <f t="shared" si="85"/>
        <v>287.10000000000002</v>
      </c>
      <c r="AQ82" s="16">
        <f t="shared" si="86"/>
        <v>330.70000000000005</v>
      </c>
      <c r="AR82" s="17">
        <f t="shared" si="87"/>
        <v>338</v>
      </c>
      <c r="AS82" s="17">
        <f t="shared" si="88"/>
        <v>346.5</v>
      </c>
      <c r="AT82" s="29">
        <f t="shared" si="89"/>
        <v>300.8</v>
      </c>
    </row>
    <row r="83" spans="1:46" ht="15" customHeight="1" x14ac:dyDescent="0.4">
      <c r="A83" s="23" t="s">
        <v>41</v>
      </c>
      <c r="B83" s="16">
        <v>0</v>
      </c>
      <c r="C83" s="16">
        <v>0</v>
      </c>
      <c r="D83" s="16">
        <v>0</v>
      </c>
      <c r="E83" s="16">
        <v>0</v>
      </c>
      <c r="F83" s="16">
        <v>0</v>
      </c>
      <c r="G83" s="16">
        <f t="shared" ref="G83:L84" si="92">G73</f>
        <v>0</v>
      </c>
      <c r="H83" s="16">
        <f t="shared" si="92"/>
        <v>0</v>
      </c>
      <c r="I83" s="16">
        <f t="shared" si="92"/>
        <v>0</v>
      </c>
      <c r="J83" s="16">
        <f t="shared" si="92"/>
        <v>0</v>
      </c>
      <c r="K83" s="16">
        <f t="shared" si="92"/>
        <v>0</v>
      </c>
      <c r="L83" s="16">
        <f t="shared" si="92"/>
        <v>0</v>
      </c>
      <c r="M83" s="16">
        <v>0</v>
      </c>
      <c r="N83" s="16">
        <v>0</v>
      </c>
      <c r="O83" s="16">
        <f>O73</f>
        <v>0</v>
      </c>
      <c r="P83" s="16">
        <f>P73</f>
        <v>0</v>
      </c>
      <c r="Q83" s="16">
        <v>0</v>
      </c>
      <c r="R83" s="16">
        <v>0</v>
      </c>
      <c r="S83" s="16">
        <f t="shared" ref="S83:AJ83" si="93">S73</f>
        <v>0</v>
      </c>
      <c r="T83" s="16">
        <f t="shared" si="93"/>
        <v>0</v>
      </c>
      <c r="U83" s="16">
        <f t="shared" si="93"/>
        <v>0</v>
      </c>
      <c r="V83" s="16">
        <f t="shared" si="93"/>
        <v>0</v>
      </c>
      <c r="W83" s="16">
        <f t="shared" si="93"/>
        <v>0</v>
      </c>
      <c r="X83" s="16">
        <f t="shared" si="93"/>
        <v>0</v>
      </c>
      <c r="Y83" s="16">
        <f t="shared" si="93"/>
        <v>0</v>
      </c>
      <c r="Z83" s="16">
        <f t="shared" si="93"/>
        <v>0</v>
      </c>
      <c r="AA83" s="16">
        <f t="shared" si="93"/>
        <v>0</v>
      </c>
      <c r="AB83" s="16">
        <f t="shared" si="93"/>
        <v>0</v>
      </c>
      <c r="AC83" s="16">
        <f t="shared" si="93"/>
        <v>0</v>
      </c>
      <c r="AD83" s="16">
        <f t="shared" si="93"/>
        <v>0</v>
      </c>
      <c r="AE83" s="16">
        <f t="shared" si="93"/>
        <v>0</v>
      </c>
      <c r="AF83" s="16">
        <f t="shared" si="93"/>
        <v>0</v>
      </c>
      <c r="AG83" s="16">
        <f t="shared" si="93"/>
        <v>0</v>
      </c>
      <c r="AH83" s="16">
        <f t="shared" si="93"/>
        <v>0</v>
      </c>
      <c r="AI83" s="16">
        <f t="shared" si="93"/>
        <v>0</v>
      </c>
      <c r="AJ83" s="17">
        <f t="shared" si="93"/>
        <v>0</v>
      </c>
      <c r="AK83" s="96"/>
      <c r="AL83" s="16">
        <v>9.4</v>
      </c>
      <c r="AM83" s="16">
        <v>0</v>
      </c>
      <c r="AN83" s="16">
        <f>AN73</f>
        <v>0</v>
      </c>
      <c r="AO83" s="16">
        <f t="shared" si="84"/>
        <v>0</v>
      </c>
      <c r="AP83" s="16">
        <f t="shared" si="85"/>
        <v>0</v>
      </c>
      <c r="AQ83" s="16">
        <f t="shared" si="86"/>
        <v>0</v>
      </c>
      <c r="AR83" s="17">
        <f t="shared" si="87"/>
        <v>0</v>
      </c>
      <c r="AS83" s="17">
        <f t="shared" si="88"/>
        <v>0</v>
      </c>
      <c r="AT83" s="29">
        <f t="shared" si="89"/>
        <v>0</v>
      </c>
    </row>
    <row r="84" spans="1:46" ht="15" customHeight="1" x14ac:dyDescent="0.4">
      <c r="A84" s="23" t="s">
        <v>29</v>
      </c>
      <c r="B84" s="16">
        <v>13.9</v>
      </c>
      <c r="C84" s="16">
        <v>0</v>
      </c>
      <c r="D84" s="16">
        <v>0</v>
      </c>
      <c r="E84" s="16">
        <v>0</v>
      </c>
      <c r="F84" s="16">
        <v>0</v>
      </c>
      <c r="G84" s="16">
        <f t="shared" si="92"/>
        <v>0</v>
      </c>
      <c r="H84" s="16">
        <f t="shared" si="92"/>
        <v>0</v>
      </c>
      <c r="I84" s="16">
        <f t="shared" si="92"/>
        <v>0</v>
      </c>
      <c r="J84" s="16">
        <f t="shared" si="92"/>
        <v>0</v>
      </c>
      <c r="K84" s="16">
        <f t="shared" si="92"/>
        <v>0</v>
      </c>
      <c r="L84" s="16">
        <f t="shared" si="92"/>
        <v>0</v>
      </c>
      <c r="M84" s="16">
        <v>0</v>
      </c>
      <c r="N84" s="16">
        <v>0</v>
      </c>
      <c r="O84" s="16">
        <f>O74</f>
        <v>0</v>
      </c>
      <c r="P84" s="16">
        <f>P74</f>
        <v>0</v>
      </c>
      <c r="Q84" s="16">
        <v>0</v>
      </c>
      <c r="R84" s="16">
        <v>0</v>
      </c>
      <c r="S84" s="16">
        <f t="shared" ref="S84:AJ84" si="94">S74</f>
        <v>0</v>
      </c>
      <c r="T84" s="16">
        <f t="shared" si="94"/>
        <v>0</v>
      </c>
      <c r="U84" s="16">
        <f t="shared" si="94"/>
        <v>0</v>
      </c>
      <c r="V84" s="16">
        <f t="shared" si="94"/>
        <v>0</v>
      </c>
      <c r="W84" s="16">
        <f t="shared" si="94"/>
        <v>0</v>
      </c>
      <c r="X84" s="16">
        <f t="shared" si="94"/>
        <v>0</v>
      </c>
      <c r="Y84" s="16">
        <f t="shared" si="94"/>
        <v>0</v>
      </c>
      <c r="Z84" s="16">
        <f t="shared" si="94"/>
        <v>0</v>
      </c>
      <c r="AA84" s="16">
        <f t="shared" si="94"/>
        <v>0</v>
      </c>
      <c r="AB84" s="16">
        <f t="shared" si="94"/>
        <v>0</v>
      </c>
      <c r="AC84" s="16">
        <f t="shared" si="94"/>
        <v>0</v>
      </c>
      <c r="AD84" s="16">
        <f t="shared" si="94"/>
        <v>0</v>
      </c>
      <c r="AE84" s="16">
        <f t="shared" si="94"/>
        <v>0</v>
      </c>
      <c r="AF84" s="16">
        <f t="shared" si="94"/>
        <v>0</v>
      </c>
      <c r="AG84" s="16">
        <f t="shared" si="94"/>
        <v>0</v>
      </c>
      <c r="AH84" s="16">
        <f t="shared" si="94"/>
        <v>0</v>
      </c>
      <c r="AI84" s="16">
        <f t="shared" si="94"/>
        <v>0</v>
      </c>
      <c r="AJ84" s="17">
        <f t="shared" si="94"/>
        <v>0</v>
      </c>
      <c r="AK84" s="96"/>
      <c r="AL84" s="16">
        <v>0</v>
      </c>
      <c r="AM84" s="16">
        <v>13.9</v>
      </c>
      <c r="AN84" s="16">
        <f>AN74</f>
        <v>0</v>
      </c>
      <c r="AO84" s="16">
        <f t="shared" si="84"/>
        <v>0</v>
      </c>
      <c r="AP84" s="16">
        <f t="shared" si="85"/>
        <v>0</v>
      </c>
      <c r="AQ84" s="16">
        <f t="shared" si="86"/>
        <v>0</v>
      </c>
      <c r="AR84" s="17">
        <f t="shared" si="87"/>
        <v>0</v>
      </c>
      <c r="AS84" s="17">
        <f t="shared" si="88"/>
        <v>0</v>
      </c>
      <c r="AT84" s="29">
        <f t="shared" si="89"/>
        <v>0</v>
      </c>
    </row>
    <row r="85" spans="1:46" ht="15" customHeight="1" x14ac:dyDescent="0.4">
      <c r="A85" s="23" t="s">
        <v>30</v>
      </c>
      <c r="B85" s="16">
        <v>0</v>
      </c>
      <c r="C85" s="16">
        <v>0</v>
      </c>
      <c r="D85" s="16">
        <v>0</v>
      </c>
      <c r="E85" s="16">
        <v>0</v>
      </c>
      <c r="F85" s="16">
        <f>-F47-F63</f>
        <v>3.3</v>
      </c>
      <c r="G85" s="16">
        <f t="shared" ref="G85:L85" si="95">-G75</f>
        <v>4.0999999999999996</v>
      </c>
      <c r="H85" s="16">
        <f t="shared" si="95"/>
        <v>4</v>
      </c>
      <c r="I85" s="16">
        <f t="shared" si="95"/>
        <v>4.5</v>
      </c>
      <c r="J85" s="16">
        <f t="shared" si="95"/>
        <v>4.2</v>
      </c>
      <c r="K85" s="16">
        <f t="shared" si="95"/>
        <v>4.3999999999999995</v>
      </c>
      <c r="L85" s="16">
        <f t="shared" si="95"/>
        <v>4.0999999999999996</v>
      </c>
      <c r="M85" s="16">
        <v>4.2</v>
      </c>
      <c r="N85" s="16">
        <v>5.7</v>
      </c>
      <c r="O85" s="16">
        <f>-O75</f>
        <v>6.7</v>
      </c>
      <c r="P85" s="16">
        <f>-P75</f>
        <v>6.8</v>
      </c>
      <c r="Q85" s="16">
        <v>7.6</v>
      </c>
      <c r="R85" s="16">
        <v>5</v>
      </c>
      <c r="S85" s="16">
        <f t="shared" ref="S85:AD85" si="96">-S75</f>
        <v>3.2</v>
      </c>
      <c r="T85" s="16">
        <f t="shared" si="96"/>
        <v>4.0999999999999996</v>
      </c>
      <c r="U85" s="16">
        <f t="shared" si="96"/>
        <v>5.7</v>
      </c>
      <c r="V85" s="16">
        <f t="shared" si="96"/>
        <v>7.4</v>
      </c>
      <c r="W85" s="16">
        <f t="shared" si="96"/>
        <v>14.6</v>
      </c>
      <c r="X85" s="16">
        <f t="shared" si="96"/>
        <v>4.5999999999999996</v>
      </c>
      <c r="Y85" s="16">
        <f t="shared" si="96"/>
        <v>4.3</v>
      </c>
      <c r="Z85" s="16">
        <f t="shared" si="96"/>
        <v>3</v>
      </c>
      <c r="AA85" s="16">
        <f t="shared" si="96"/>
        <v>4.5999999999999996</v>
      </c>
      <c r="AB85" s="16">
        <f t="shared" si="96"/>
        <v>4.4000000000000004</v>
      </c>
      <c r="AC85" s="16">
        <f t="shared" si="96"/>
        <v>9.6999999999999993</v>
      </c>
      <c r="AD85" s="16">
        <f t="shared" si="96"/>
        <v>1.4</v>
      </c>
      <c r="AE85" s="17">
        <v>3.7</v>
      </c>
      <c r="AF85" s="17">
        <v>1.7</v>
      </c>
      <c r="AG85" s="17">
        <v>1.2</v>
      </c>
      <c r="AH85" s="17">
        <v>2.5</v>
      </c>
      <c r="AI85" s="17">
        <v>1.3</v>
      </c>
      <c r="AJ85" s="17">
        <v>6</v>
      </c>
      <c r="AK85" s="96"/>
      <c r="AL85" s="16">
        <v>0</v>
      </c>
      <c r="AM85" s="16">
        <v>0</v>
      </c>
      <c r="AN85" s="16">
        <f>-AN75</f>
        <v>15.899999999999999</v>
      </c>
      <c r="AO85" s="16">
        <f t="shared" si="84"/>
        <v>16.899999999999999</v>
      </c>
      <c r="AP85" s="16">
        <f t="shared" si="85"/>
        <v>26.799999999999997</v>
      </c>
      <c r="AQ85" s="16">
        <f t="shared" si="86"/>
        <v>18</v>
      </c>
      <c r="AR85" s="17">
        <f t="shared" si="87"/>
        <v>30.900000000000002</v>
      </c>
      <c r="AS85" s="17">
        <f t="shared" si="88"/>
        <v>21.7</v>
      </c>
      <c r="AT85" s="29">
        <f t="shared" si="89"/>
        <v>8</v>
      </c>
    </row>
    <row r="86" spans="1:46" ht="15" customHeight="1" x14ac:dyDescent="0.4">
      <c r="A86" s="23" t="s">
        <v>31</v>
      </c>
      <c r="B86" s="16">
        <v>0</v>
      </c>
      <c r="C86" s="16">
        <v>0</v>
      </c>
      <c r="D86" s="16">
        <v>0</v>
      </c>
      <c r="E86" s="16">
        <v>0</v>
      </c>
      <c r="F86" s="16">
        <f t="shared" ref="F86:L86" si="97">-F32-F76</f>
        <v>1.4</v>
      </c>
      <c r="G86" s="16">
        <f t="shared" si="97"/>
        <v>2.2999999999999998</v>
      </c>
      <c r="H86" s="16">
        <f t="shared" si="97"/>
        <v>2.4</v>
      </c>
      <c r="I86" s="16">
        <f t="shared" si="97"/>
        <v>2.2999999999999998</v>
      </c>
      <c r="J86" s="16">
        <f t="shared" si="97"/>
        <v>2.2999999999999998</v>
      </c>
      <c r="K86" s="16">
        <f t="shared" si="97"/>
        <v>2.4</v>
      </c>
      <c r="L86" s="16">
        <f t="shared" si="97"/>
        <v>2.4</v>
      </c>
      <c r="M86" s="16">
        <v>2.4</v>
      </c>
      <c r="N86" s="16">
        <v>2.4</v>
      </c>
      <c r="O86" s="16">
        <f>-O32-O76</f>
        <v>3.5</v>
      </c>
      <c r="P86" s="16">
        <f>-P32-P76</f>
        <v>3.5</v>
      </c>
      <c r="Q86" s="16">
        <v>3.7</v>
      </c>
      <c r="R86" s="16">
        <v>3.5</v>
      </c>
      <c r="S86" s="16">
        <f t="shared" ref="S86:AJ86" si="98">-S32-S76</f>
        <v>3.0999999999999996</v>
      </c>
      <c r="T86" s="16">
        <f t="shared" si="98"/>
        <v>3.2</v>
      </c>
      <c r="U86" s="16">
        <f t="shared" si="98"/>
        <v>4</v>
      </c>
      <c r="V86" s="16">
        <f t="shared" si="98"/>
        <v>7</v>
      </c>
      <c r="W86" s="16">
        <f t="shared" si="98"/>
        <v>7</v>
      </c>
      <c r="X86" s="16">
        <f t="shared" si="98"/>
        <v>7.1</v>
      </c>
      <c r="Y86" s="16">
        <f t="shared" si="98"/>
        <v>7.1</v>
      </c>
      <c r="Z86" s="16">
        <f t="shared" si="98"/>
        <v>6.2</v>
      </c>
      <c r="AA86" s="16">
        <f t="shared" si="98"/>
        <v>5.8</v>
      </c>
      <c r="AB86" s="16">
        <f t="shared" si="98"/>
        <v>7</v>
      </c>
      <c r="AC86" s="16">
        <f t="shared" si="98"/>
        <v>6.8000000000000007</v>
      </c>
      <c r="AD86" s="16">
        <f t="shared" si="98"/>
        <v>5.9</v>
      </c>
      <c r="AE86" s="16">
        <f t="shared" si="98"/>
        <v>5.8000000000000007</v>
      </c>
      <c r="AF86" s="16">
        <f t="shared" si="98"/>
        <v>5.8000000000000007</v>
      </c>
      <c r="AG86" s="16">
        <f t="shared" si="98"/>
        <v>6.1000000000000005</v>
      </c>
      <c r="AH86" s="16">
        <f t="shared" si="98"/>
        <v>5.8</v>
      </c>
      <c r="AI86" s="16">
        <f t="shared" si="98"/>
        <v>4.5999999999999996</v>
      </c>
      <c r="AJ86" s="17">
        <f t="shared" si="98"/>
        <v>2.5</v>
      </c>
      <c r="AK86" s="96"/>
      <c r="AL86" s="16">
        <v>0</v>
      </c>
      <c r="AM86" s="16">
        <v>0</v>
      </c>
      <c r="AN86" s="16">
        <f>-AN32-AN76</f>
        <v>8.4</v>
      </c>
      <c r="AO86" s="16">
        <f t="shared" si="84"/>
        <v>9.5</v>
      </c>
      <c r="AP86" s="16">
        <f t="shared" si="85"/>
        <v>13.100000000000001</v>
      </c>
      <c r="AQ86" s="16">
        <f t="shared" si="86"/>
        <v>13.8</v>
      </c>
      <c r="AR86" s="17">
        <f t="shared" si="87"/>
        <v>28.200000000000003</v>
      </c>
      <c r="AS86" s="17">
        <f t="shared" si="88"/>
        <v>25.8</v>
      </c>
      <c r="AT86" s="29">
        <f t="shared" si="89"/>
        <v>23.6</v>
      </c>
    </row>
    <row r="87" spans="1:46" ht="15" customHeight="1" x14ac:dyDescent="0.4">
      <c r="A87" s="23" t="s">
        <v>32</v>
      </c>
      <c r="B87" s="16">
        <v>0</v>
      </c>
      <c r="C87" s="16">
        <v>0</v>
      </c>
      <c r="D87" s="16">
        <v>0</v>
      </c>
      <c r="E87" s="16">
        <v>0</v>
      </c>
      <c r="F87" s="16">
        <v>0</v>
      </c>
      <c r="G87" s="16">
        <v>0</v>
      </c>
      <c r="H87" s="16">
        <v>0</v>
      </c>
      <c r="I87" s="16">
        <v>0</v>
      </c>
      <c r="J87" s="16">
        <v>0</v>
      </c>
      <c r="K87" s="16">
        <v>0</v>
      </c>
      <c r="L87" s="16">
        <v>0</v>
      </c>
      <c r="M87" s="16">
        <v>0</v>
      </c>
      <c r="N87" s="16">
        <v>12.8</v>
      </c>
      <c r="O87" s="16">
        <f>-O33-O77</f>
        <v>0.9</v>
      </c>
      <c r="P87" s="16">
        <f>-P33-P77</f>
        <v>0.6</v>
      </c>
      <c r="Q87" s="16">
        <v>0</v>
      </c>
      <c r="R87" s="16">
        <v>0</v>
      </c>
      <c r="S87" s="16">
        <f t="shared" ref="S87:AJ87" si="99">-S33-S77</f>
        <v>0</v>
      </c>
      <c r="T87" s="16">
        <f t="shared" si="99"/>
        <v>0</v>
      </c>
      <c r="U87" s="16">
        <f t="shared" si="99"/>
        <v>0</v>
      </c>
      <c r="V87" s="16">
        <f t="shared" si="99"/>
        <v>0</v>
      </c>
      <c r="W87" s="16">
        <f t="shared" si="99"/>
        <v>37.5</v>
      </c>
      <c r="X87" s="16">
        <f t="shared" si="99"/>
        <v>1.4</v>
      </c>
      <c r="Y87" s="16">
        <f t="shared" si="99"/>
        <v>0.4</v>
      </c>
      <c r="Z87" s="16">
        <f t="shared" si="99"/>
        <v>0</v>
      </c>
      <c r="AA87" s="16">
        <f t="shared" si="99"/>
        <v>0</v>
      </c>
      <c r="AB87" s="16">
        <f t="shared" si="99"/>
        <v>0</v>
      </c>
      <c r="AC87" s="16">
        <f t="shared" si="99"/>
        <v>47.199999999999996</v>
      </c>
      <c r="AD87" s="16">
        <f t="shared" si="99"/>
        <v>2.2999999999999998</v>
      </c>
      <c r="AE87" s="16">
        <f t="shared" si="99"/>
        <v>1.2000000000000002</v>
      </c>
      <c r="AF87" s="16">
        <f t="shared" si="99"/>
        <v>0.2</v>
      </c>
      <c r="AG87" s="16">
        <f t="shared" si="99"/>
        <v>0</v>
      </c>
      <c r="AH87" s="16">
        <f t="shared" si="99"/>
        <v>0</v>
      </c>
      <c r="AI87" s="16">
        <f t="shared" si="99"/>
        <v>2.8</v>
      </c>
      <c r="AJ87" s="17">
        <f t="shared" si="99"/>
        <v>8.1</v>
      </c>
      <c r="AK87" s="96"/>
      <c r="AL87" s="16">
        <v>0</v>
      </c>
      <c r="AM87" s="16">
        <v>0</v>
      </c>
      <c r="AN87" s="16">
        <v>0</v>
      </c>
      <c r="AO87" s="16">
        <f t="shared" si="84"/>
        <v>0</v>
      </c>
      <c r="AP87" s="31">
        <f t="shared" si="85"/>
        <v>14.3</v>
      </c>
      <c r="AQ87" s="16">
        <f t="shared" si="86"/>
        <v>0</v>
      </c>
      <c r="AR87" s="17">
        <f t="shared" si="87"/>
        <v>39.299999999999997</v>
      </c>
      <c r="AS87" s="17">
        <f t="shared" si="88"/>
        <v>47.199999999999996</v>
      </c>
      <c r="AT87" s="29">
        <f t="shared" si="89"/>
        <v>3.7</v>
      </c>
    </row>
    <row r="88" spans="1:46" ht="15.95" customHeight="1" x14ac:dyDescent="0.4">
      <c r="A88" s="23" t="s">
        <v>46</v>
      </c>
      <c r="B88" s="12">
        <v>0</v>
      </c>
      <c r="C88" s="12">
        <v>0</v>
      </c>
      <c r="D88" s="12">
        <v>0</v>
      </c>
      <c r="E88" s="12">
        <v>0</v>
      </c>
      <c r="F88" s="12">
        <v>0</v>
      </c>
      <c r="G88" s="12">
        <v>0</v>
      </c>
      <c r="H88" s="12">
        <v>0</v>
      </c>
      <c r="I88" s="12">
        <v>0</v>
      </c>
      <c r="J88" s="12">
        <v>0</v>
      </c>
      <c r="K88" s="12">
        <v>0</v>
      </c>
      <c r="L88" s="12">
        <v>0</v>
      </c>
      <c r="M88" s="12">
        <v>398.2</v>
      </c>
      <c r="N88" s="12">
        <v>17.3</v>
      </c>
      <c r="O88" s="12">
        <f>O13</f>
        <v>0</v>
      </c>
      <c r="P88" s="12">
        <f>P13</f>
        <v>0</v>
      </c>
      <c r="Q88" s="12">
        <v>14</v>
      </c>
      <c r="R88" s="12">
        <v>0</v>
      </c>
      <c r="S88" s="12">
        <f t="shared" ref="S88:AJ88" si="100">S13</f>
        <v>8.6999999999999993</v>
      </c>
      <c r="T88" s="12">
        <f t="shared" si="100"/>
        <v>4</v>
      </c>
      <c r="U88" s="12">
        <f t="shared" si="100"/>
        <v>162.5</v>
      </c>
      <c r="V88" s="12">
        <f t="shared" si="100"/>
        <v>0</v>
      </c>
      <c r="W88" s="12">
        <f t="shared" si="100"/>
        <v>2.2000000000000002</v>
      </c>
      <c r="X88" s="12">
        <f t="shared" si="100"/>
        <v>0</v>
      </c>
      <c r="Y88" s="12">
        <f t="shared" si="100"/>
        <v>-157.4</v>
      </c>
      <c r="Z88" s="12">
        <f t="shared" si="100"/>
        <v>0</v>
      </c>
      <c r="AA88" s="12">
        <f t="shared" si="100"/>
        <v>0</v>
      </c>
      <c r="AB88" s="12">
        <f t="shared" si="100"/>
        <v>0</v>
      </c>
      <c r="AC88" s="12">
        <f t="shared" si="100"/>
        <v>0.1</v>
      </c>
      <c r="AD88" s="12">
        <f t="shared" si="100"/>
        <v>0</v>
      </c>
      <c r="AE88" s="12">
        <f t="shared" si="100"/>
        <v>2.6</v>
      </c>
      <c r="AF88" s="12">
        <f t="shared" si="100"/>
        <v>0</v>
      </c>
      <c r="AG88" s="12">
        <f t="shared" si="100"/>
        <v>-3.9</v>
      </c>
      <c r="AH88" s="12">
        <f t="shared" si="100"/>
        <v>0</v>
      </c>
      <c r="AI88" s="12">
        <f t="shared" si="100"/>
        <v>0</v>
      </c>
      <c r="AJ88" s="13">
        <f t="shared" si="100"/>
        <v>0</v>
      </c>
      <c r="AK88" s="96"/>
      <c r="AL88" s="12">
        <v>0</v>
      </c>
      <c r="AM88" s="12">
        <v>0</v>
      </c>
      <c r="AN88" s="12">
        <v>0</v>
      </c>
      <c r="AO88" s="19">
        <f t="shared" si="84"/>
        <v>398.2</v>
      </c>
      <c r="AP88" s="19">
        <f t="shared" si="85"/>
        <v>31.3</v>
      </c>
      <c r="AQ88" s="12">
        <f t="shared" si="86"/>
        <v>175.2</v>
      </c>
      <c r="AR88" s="13">
        <f t="shared" si="87"/>
        <v>-155.20000000000002</v>
      </c>
      <c r="AS88" s="13">
        <f t="shared" si="88"/>
        <v>0.1</v>
      </c>
      <c r="AT88" s="30">
        <f t="shared" si="89"/>
        <v>-1.2999999999999998</v>
      </c>
    </row>
    <row r="89" spans="1:46" ht="15" customHeight="1" x14ac:dyDescent="0.4">
      <c r="A89" s="23" t="s">
        <v>49</v>
      </c>
      <c r="B89" s="9">
        <f t="shared" ref="B89:M89" si="101">SUM(B81:B88)</f>
        <v>34.500000000000021</v>
      </c>
      <c r="C89" s="9">
        <f t="shared" si="101"/>
        <v>47.9</v>
      </c>
      <c r="D89" s="9">
        <f t="shared" si="101"/>
        <v>46.1</v>
      </c>
      <c r="E89" s="9">
        <f t="shared" si="101"/>
        <v>41.5</v>
      </c>
      <c r="F89" s="9">
        <f t="shared" si="101"/>
        <v>39.000000000000043</v>
      </c>
      <c r="G89" s="9">
        <f t="shared" si="101"/>
        <v>40.50000000000005</v>
      </c>
      <c r="H89" s="9">
        <f t="shared" si="101"/>
        <v>55.999999999999964</v>
      </c>
      <c r="I89" s="9">
        <f t="shared" si="101"/>
        <v>69.500000000000028</v>
      </c>
      <c r="J89" s="9">
        <f t="shared" si="101"/>
        <v>73.099999999999966</v>
      </c>
      <c r="K89" s="9">
        <f t="shared" si="101"/>
        <v>96.19999999999996</v>
      </c>
      <c r="L89" s="9">
        <f t="shared" si="101"/>
        <v>112.19999999999993</v>
      </c>
      <c r="M89" s="9">
        <f t="shared" si="101"/>
        <v>127.59999999999991</v>
      </c>
      <c r="N89" s="9">
        <v>148.6</v>
      </c>
      <c r="O89" s="9">
        <f t="shared" ref="O89:AJ89" si="102">SUM(O81:O88)</f>
        <v>169.39999999999998</v>
      </c>
      <c r="P89" s="9">
        <f t="shared" si="102"/>
        <v>161.00000000000009</v>
      </c>
      <c r="Q89" s="9">
        <f t="shared" si="102"/>
        <v>167.99999999999997</v>
      </c>
      <c r="R89" s="9">
        <f t="shared" si="102"/>
        <v>170.3</v>
      </c>
      <c r="S89" s="9">
        <f t="shared" si="102"/>
        <v>182.9</v>
      </c>
      <c r="T89" s="9">
        <f t="shared" si="102"/>
        <v>186.7</v>
      </c>
      <c r="U89" s="9">
        <f t="shared" si="102"/>
        <v>179.09999999999985</v>
      </c>
      <c r="V89" s="9">
        <f t="shared" si="102"/>
        <v>174.50000000000003</v>
      </c>
      <c r="W89" s="9">
        <f t="shared" si="102"/>
        <v>213.09999999999994</v>
      </c>
      <c r="X89" s="9">
        <f t="shared" si="102"/>
        <v>227.6</v>
      </c>
      <c r="Y89" s="9">
        <f t="shared" si="102"/>
        <v>204.69999999999996</v>
      </c>
      <c r="Z89" s="9">
        <f t="shared" si="102"/>
        <v>230.7</v>
      </c>
      <c r="AA89" s="9">
        <f t="shared" si="102"/>
        <v>227.9</v>
      </c>
      <c r="AB89" s="9">
        <f t="shared" si="102"/>
        <v>231.49999999999997</v>
      </c>
      <c r="AC89" s="9">
        <f t="shared" si="102"/>
        <v>237.40000000000006</v>
      </c>
      <c r="AD89" s="9">
        <f t="shared" si="102"/>
        <v>260.50000000000011</v>
      </c>
      <c r="AE89" s="9">
        <f t="shared" si="102"/>
        <v>259.40000000000003</v>
      </c>
      <c r="AF89" s="9">
        <f t="shared" si="102"/>
        <v>260.99999999999989</v>
      </c>
      <c r="AG89" s="9">
        <f t="shared" si="102"/>
        <v>242.99999999999997</v>
      </c>
      <c r="AH89" s="9">
        <f t="shared" si="102"/>
        <v>252.2</v>
      </c>
      <c r="AI89" s="9">
        <f t="shared" si="102"/>
        <v>250.80000000000004</v>
      </c>
      <c r="AJ89" s="10">
        <f t="shared" si="102"/>
        <v>268.79999999999995</v>
      </c>
      <c r="AK89" s="96"/>
      <c r="AL89" s="9">
        <v>60.3</v>
      </c>
      <c r="AM89" s="9">
        <v>170</v>
      </c>
      <c r="AN89" s="9">
        <f>SUM(AN81:AN86)</f>
        <v>204.99999999999977</v>
      </c>
      <c r="AO89" s="9">
        <f>SUM(AO81:AO88)</f>
        <v>409.0999999999998</v>
      </c>
      <c r="AP89" s="9">
        <f>SUM(AP81:AP88)</f>
        <v>646.99999999999989</v>
      </c>
      <c r="AQ89" s="9">
        <f>SUM(AQ81:AQ88)</f>
        <v>719</v>
      </c>
      <c r="AR89" s="10">
        <f t="shared" si="87"/>
        <v>819.89999999999986</v>
      </c>
      <c r="AS89" s="10">
        <f>SUM(AS81:AS88)</f>
        <v>927.50000000000011</v>
      </c>
      <c r="AT89" s="10">
        <f>SUM(AT81:AT88)</f>
        <v>1023.8999999999999</v>
      </c>
    </row>
    <row r="90" spans="1:46" ht="15" customHeight="1" x14ac:dyDescent="0.4">
      <c r="A90" s="20"/>
      <c r="B90" s="96"/>
      <c r="C90" s="96"/>
      <c r="D90" s="96"/>
      <c r="E90" s="96"/>
      <c r="F90" s="96"/>
      <c r="G90" s="96"/>
      <c r="H90" s="96"/>
      <c r="I90" s="96"/>
      <c r="J90" s="96"/>
      <c r="K90" s="96"/>
      <c r="L90" s="96"/>
      <c r="M90" s="96"/>
      <c r="N90" s="96"/>
      <c r="O90" s="96"/>
      <c r="P90" s="96"/>
      <c r="Q90" s="96"/>
      <c r="R90" s="96"/>
      <c r="S90" s="96"/>
      <c r="T90" s="96"/>
      <c r="U90" s="96"/>
      <c r="V90" s="96"/>
      <c r="W90" s="96"/>
      <c r="AK90" s="96"/>
      <c r="AL90" s="96"/>
      <c r="AM90" s="96"/>
      <c r="AN90" s="96"/>
      <c r="AO90" s="96"/>
      <c r="AP90" s="96"/>
      <c r="AQ90" s="96"/>
    </row>
    <row r="91" spans="1:46" ht="15" customHeight="1" x14ac:dyDescent="0.4">
      <c r="A91" s="20" t="s">
        <v>50</v>
      </c>
      <c r="B91" s="28">
        <v>3.4</v>
      </c>
      <c r="C91" s="28">
        <v>2.2000000000000002</v>
      </c>
      <c r="D91" s="28">
        <v>0.5</v>
      </c>
      <c r="E91" s="28">
        <v>0.7</v>
      </c>
      <c r="F91" s="28">
        <v>4.2</v>
      </c>
      <c r="G91" s="28">
        <v>10</v>
      </c>
      <c r="H91" s="28">
        <v>0.2</v>
      </c>
      <c r="I91" s="28">
        <f>I17</f>
        <v>1.6</v>
      </c>
      <c r="J91" s="28">
        <v>10.6</v>
      </c>
      <c r="K91" s="28">
        <f>K17</f>
        <v>9</v>
      </c>
      <c r="L91" s="28">
        <f>L17</f>
        <v>3.5</v>
      </c>
      <c r="M91" s="28">
        <v>2</v>
      </c>
      <c r="N91" s="28">
        <v>5.0999999999999996</v>
      </c>
      <c r="O91" s="28">
        <f>O17</f>
        <v>7.5</v>
      </c>
      <c r="P91" s="28">
        <f>P17</f>
        <v>0.5</v>
      </c>
      <c r="Q91" s="28">
        <v>17</v>
      </c>
      <c r="R91" s="28">
        <v>5.7</v>
      </c>
      <c r="S91" s="28">
        <f t="shared" ref="S91:AH91" si="103">S17</f>
        <v>-3.3</v>
      </c>
      <c r="T91" s="28">
        <f t="shared" si="103"/>
        <v>7.2</v>
      </c>
      <c r="U91" s="28">
        <f t="shared" si="103"/>
        <v>-1.5</v>
      </c>
      <c r="V91" s="28">
        <f t="shared" si="103"/>
        <v>-0.4</v>
      </c>
      <c r="W91" s="28">
        <f t="shared" si="103"/>
        <v>-1.2</v>
      </c>
      <c r="X91" s="28">
        <f t="shared" si="103"/>
        <v>-0.2</v>
      </c>
      <c r="Y91" s="28">
        <f t="shared" si="103"/>
        <v>-1.9</v>
      </c>
      <c r="Z91" s="28">
        <f t="shared" si="103"/>
        <v>0.3</v>
      </c>
      <c r="AA91" s="28">
        <f t="shared" si="103"/>
        <v>1.9</v>
      </c>
      <c r="AB91" s="28">
        <f t="shared" si="103"/>
        <v>1.1000000000000001</v>
      </c>
      <c r="AC91" s="28">
        <f t="shared" si="103"/>
        <v>6.4</v>
      </c>
      <c r="AD91" s="28">
        <f t="shared" si="103"/>
        <v>0.3</v>
      </c>
      <c r="AE91" s="28">
        <f t="shared" si="103"/>
        <v>-2</v>
      </c>
      <c r="AF91" s="28">
        <f t="shared" si="103"/>
        <v>2.8</v>
      </c>
      <c r="AG91" s="28">
        <f t="shared" si="103"/>
        <v>6</v>
      </c>
      <c r="AH91" s="28">
        <f t="shared" si="103"/>
        <v>5.3</v>
      </c>
      <c r="AI91" s="28">
        <v>2.9</v>
      </c>
      <c r="AJ91" s="29">
        <f>AJ17</f>
        <v>5.6</v>
      </c>
      <c r="AK91" s="96"/>
      <c r="AL91" s="28">
        <v>13.2</v>
      </c>
      <c r="AM91" s="28">
        <v>6.8</v>
      </c>
      <c r="AN91" s="28">
        <f>SUM(F91:I91)</f>
        <v>15.999999999999998</v>
      </c>
      <c r="AO91" s="28">
        <f>SUM(J91:M91)</f>
        <v>25.1</v>
      </c>
      <c r="AP91" s="28">
        <f>SUM(N91:Q91)</f>
        <v>30.1</v>
      </c>
      <c r="AQ91" s="28">
        <f>SUM(R91:U91)</f>
        <v>8.1000000000000014</v>
      </c>
      <c r="AR91" s="29">
        <f>SUM(V91:Y91)</f>
        <v>-3.7</v>
      </c>
      <c r="AS91" s="29">
        <f>SUM(Z91:AC91)</f>
        <v>9.6999999999999993</v>
      </c>
      <c r="AT91" s="29">
        <f>SUM(AD91:AG91)</f>
        <v>7.1</v>
      </c>
    </row>
    <row r="92" spans="1:46" ht="15.95" customHeight="1" x14ac:dyDescent="0.4">
      <c r="A92" s="20" t="s">
        <v>51</v>
      </c>
      <c r="B92" s="12">
        <v>0</v>
      </c>
      <c r="C92" s="12">
        <v>0</v>
      </c>
      <c r="D92" s="12">
        <v>0</v>
      </c>
      <c r="E92" s="12">
        <v>0</v>
      </c>
      <c r="F92" s="12">
        <v>0</v>
      </c>
      <c r="G92" s="12">
        <v>-7.4</v>
      </c>
      <c r="H92" s="12">
        <v>1.7</v>
      </c>
      <c r="I92" s="12">
        <v>1.2</v>
      </c>
      <c r="J92" s="12">
        <v>-11</v>
      </c>
      <c r="K92" s="12">
        <v>-6.5</v>
      </c>
      <c r="L92" s="12">
        <v>0</v>
      </c>
      <c r="M92" s="12">
        <v>0</v>
      </c>
      <c r="N92" s="12">
        <v>0</v>
      </c>
      <c r="O92" s="12">
        <v>0</v>
      </c>
      <c r="P92" s="12">
        <v>0</v>
      </c>
      <c r="Q92" s="12">
        <v>0</v>
      </c>
      <c r="R92" s="12">
        <v>0</v>
      </c>
      <c r="S92" s="12">
        <v>-5</v>
      </c>
      <c r="T92" s="12">
        <v>0</v>
      </c>
      <c r="U92" s="12">
        <v>0</v>
      </c>
      <c r="V92" s="12">
        <v>0</v>
      </c>
      <c r="W92" s="12">
        <v>0</v>
      </c>
      <c r="X92" s="12">
        <v>0</v>
      </c>
      <c r="Y92" s="13">
        <v>0</v>
      </c>
      <c r="Z92" s="13">
        <v>0</v>
      </c>
      <c r="AA92" s="13">
        <v>0</v>
      </c>
      <c r="AB92" s="13">
        <v>0</v>
      </c>
      <c r="AC92" s="13">
        <v>0.2</v>
      </c>
      <c r="AD92" s="13">
        <v>0.5</v>
      </c>
      <c r="AE92" s="13">
        <v>0</v>
      </c>
      <c r="AF92" s="13">
        <v>-1.2</v>
      </c>
      <c r="AG92" s="13">
        <v>0</v>
      </c>
      <c r="AH92" s="13">
        <v>0</v>
      </c>
      <c r="AI92" s="13">
        <v>0</v>
      </c>
      <c r="AJ92" s="13">
        <v>-0.5</v>
      </c>
      <c r="AK92" s="96"/>
      <c r="AL92" s="12">
        <v>0</v>
      </c>
      <c r="AM92" s="12">
        <v>0</v>
      </c>
      <c r="AN92" s="12">
        <f>SUM(F92:I92)</f>
        <v>-4.5</v>
      </c>
      <c r="AO92" s="12">
        <f>SUM(J92:M92)</f>
        <v>-17.5</v>
      </c>
      <c r="AP92" s="12">
        <f>SUM(N92:Q92)</f>
        <v>0</v>
      </c>
      <c r="AQ92" s="12">
        <f>SUM(R92:U92)</f>
        <v>-5</v>
      </c>
      <c r="AR92" s="13">
        <f>SUM(V92:Y92)</f>
        <v>0</v>
      </c>
      <c r="AS92" s="13">
        <f>SUM(Z92:AC92)</f>
        <v>0.2</v>
      </c>
      <c r="AT92" s="30">
        <f>SUM(AD92:AG92)</f>
        <v>-0.7</v>
      </c>
    </row>
    <row r="93" spans="1:46" ht="15" customHeight="1" x14ac:dyDescent="0.4">
      <c r="A93" s="20" t="s">
        <v>52</v>
      </c>
      <c r="B93" s="9">
        <v>3.4</v>
      </c>
      <c r="C93" s="9">
        <v>2.2000000000000002</v>
      </c>
      <c r="D93" s="9">
        <v>0.5</v>
      </c>
      <c r="E93" s="9">
        <v>0.7</v>
      </c>
      <c r="F93" s="9">
        <f t="shared" ref="F93:M93" si="104">SUM(F91:F92)</f>
        <v>4.2</v>
      </c>
      <c r="G93" s="9">
        <f t="shared" si="104"/>
        <v>2.5999999999999996</v>
      </c>
      <c r="H93" s="9">
        <f t="shared" si="104"/>
        <v>1.9</v>
      </c>
      <c r="I93" s="9">
        <f t="shared" si="104"/>
        <v>2.8</v>
      </c>
      <c r="J93" s="9">
        <f t="shared" si="104"/>
        <v>-0.40000000000000036</v>
      </c>
      <c r="K93" s="9">
        <f t="shared" si="104"/>
        <v>2.5</v>
      </c>
      <c r="L93" s="9">
        <f t="shared" si="104"/>
        <v>3.5</v>
      </c>
      <c r="M93" s="9">
        <f t="shared" si="104"/>
        <v>2</v>
      </c>
      <c r="N93" s="9">
        <v>5.0999999999999996</v>
      </c>
      <c r="O93" s="9">
        <f t="shared" ref="O93:AJ93" si="105">SUM(O91:O92)</f>
        <v>7.5</v>
      </c>
      <c r="P93" s="9">
        <f t="shared" si="105"/>
        <v>0.5</v>
      </c>
      <c r="Q93" s="9">
        <f t="shared" si="105"/>
        <v>17</v>
      </c>
      <c r="R93" s="9">
        <f t="shared" si="105"/>
        <v>5.7</v>
      </c>
      <c r="S93" s="9">
        <f t="shared" si="105"/>
        <v>-8.3000000000000007</v>
      </c>
      <c r="T93" s="9">
        <f t="shared" si="105"/>
        <v>7.2</v>
      </c>
      <c r="U93" s="9">
        <f t="shared" si="105"/>
        <v>-1.5</v>
      </c>
      <c r="V93" s="9">
        <f t="shared" si="105"/>
        <v>-0.4</v>
      </c>
      <c r="W93" s="9">
        <f t="shared" si="105"/>
        <v>-1.2</v>
      </c>
      <c r="X93" s="9">
        <f t="shared" si="105"/>
        <v>-0.2</v>
      </c>
      <c r="Y93" s="10">
        <f t="shared" si="105"/>
        <v>-1.9</v>
      </c>
      <c r="Z93" s="10">
        <f t="shared" si="105"/>
        <v>0.3</v>
      </c>
      <c r="AA93" s="10">
        <f t="shared" si="105"/>
        <v>1.9</v>
      </c>
      <c r="AB93" s="10">
        <f t="shared" si="105"/>
        <v>1.1000000000000001</v>
      </c>
      <c r="AC93" s="10">
        <f t="shared" si="105"/>
        <v>6.6000000000000005</v>
      </c>
      <c r="AD93" s="10">
        <f t="shared" si="105"/>
        <v>0.8</v>
      </c>
      <c r="AE93" s="10">
        <f t="shared" si="105"/>
        <v>-2</v>
      </c>
      <c r="AF93" s="10">
        <f t="shared" si="105"/>
        <v>1.5999999999999999</v>
      </c>
      <c r="AG93" s="10">
        <f t="shared" si="105"/>
        <v>6</v>
      </c>
      <c r="AH93" s="10">
        <f t="shared" si="105"/>
        <v>5.3</v>
      </c>
      <c r="AI93" s="10">
        <f t="shared" si="105"/>
        <v>2.9</v>
      </c>
      <c r="AJ93" s="10">
        <f t="shared" si="105"/>
        <v>5.0999999999999996</v>
      </c>
      <c r="AL93" s="9">
        <v>13.2</v>
      </c>
      <c r="AM93" s="9">
        <v>6.8</v>
      </c>
      <c r="AN93" s="9">
        <f>SUM(AN91:AN92)</f>
        <v>11.499999999999998</v>
      </c>
      <c r="AO93" s="9">
        <f>SUM(AO91:AO92)</f>
        <v>7.6000000000000014</v>
      </c>
      <c r="AP93" s="9">
        <f>SUM(AP91:AP92)</f>
        <v>30.1</v>
      </c>
      <c r="AQ93" s="9">
        <f>SUM(AQ91:AQ92)</f>
        <v>3.1000000000000014</v>
      </c>
      <c r="AR93" s="10">
        <f>SUM(V93:Y93)</f>
        <v>-3.7</v>
      </c>
      <c r="AS93" s="10">
        <f>SUM(AS91:AS92)</f>
        <v>9.8999999999999986</v>
      </c>
      <c r="AT93" s="10">
        <f>SUM(AT91:AT92)</f>
        <v>6.3999999999999995</v>
      </c>
    </row>
    <row r="94" spans="1:46" ht="15" customHeight="1" x14ac:dyDescent="0.4">
      <c r="A94" s="20"/>
      <c r="B94" s="96"/>
      <c r="C94" s="96"/>
      <c r="D94" s="96"/>
      <c r="E94" s="96"/>
      <c r="F94" s="96"/>
      <c r="G94" s="96"/>
      <c r="H94" s="96"/>
      <c r="I94" s="96"/>
      <c r="J94" s="96"/>
      <c r="K94" s="96"/>
      <c r="L94" s="96"/>
      <c r="M94" s="96"/>
      <c r="N94" s="96"/>
      <c r="O94" s="96"/>
      <c r="P94" s="96"/>
      <c r="Q94" s="96"/>
      <c r="R94" s="96"/>
      <c r="S94" s="96"/>
      <c r="T94" s="96"/>
      <c r="U94" s="96"/>
      <c r="V94" s="96"/>
      <c r="W94" s="96"/>
      <c r="X94" s="96"/>
      <c r="AL94" s="96"/>
      <c r="AM94" s="96"/>
      <c r="AN94" s="96"/>
      <c r="AO94" s="96"/>
      <c r="AP94" s="96"/>
      <c r="AQ94" s="96"/>
    </row>
    <row r="95" spans="1:46" ht="15" customHeight="1" x14ac:dyDescent="0.4">
      <c r="A95" s="23" t="s">
        <v>53</v>
      </c>
      <c r="B95" s="28">
        <v>-1.8</v>
      </c>
      <c r="C95" s="28">
        <v>-1.1000000000000001</v>
      </c>
      <c r="D95" s="28">
        <v>0.2</v>
      </c>
      <c r="E95" s="28">
        <v>-2.1</v>
      </c>
      <c r="F95" s="28">
        <v>5.7</v>
      </c>
      <c r="G95" s="28">
        <v>-0.6</v>
      </c>
      <c r="H95" s="28">
        <v>-1.6</v>
      </c>
      <c r="I95" s="28">
        <f>I19</f>
        <v>-4.2</v>
      </c>
      <c r="J95" s="28">
        <f>J19</f>
        <v>-0.5</v>
      </c>
      <c r="K95" s="28">
        <f>K19</f>
        <v>-4.4000000000000004</v>
      </c>
      <c r="L95" s="28">
        <f>L19</f>
        <v>-0.9</v>
      </c>
      <c r="M95" s="28">
        <v>-0.3</v>
      </c>
      <c r="N95" s="28">
        <v>1.2</v>
      </c>
      <c r="O95" s="28">
        <f>O19</f>
        <v>-3</v>
      </c>
      <c r="P95" s="28">
        <f>P19</f>
        <v>-0.5</v>
      </c>
      <c r="Q95" s="28">
        <v>38.799999999999997</v>
      </c>
      <c r="R95" s="28">
        <v>-14.1</v>
      </c>
      <c r="S95" s="28">
        <f t="shared" ref="S95:AH95" si="106">S19</f>
        <v>-17.100000000000001</v>
      </c>
      <c r="T95" s="28">
        <f t="shared" si="106"/>
        <v>-15</v>
      </c>
      <c r="U95" s="28">
        <f t="shared" si="106"/>
        <v>406.7</v>
      </c>
      <c r="V95" s="28">
        <f t="shared" si="106"/>
        <v>-18.600000000000001</v>
      </c>
      <c r="W95" s="28">
        <f t="shared" si="106"/>
        <v>-15.8</v>
      </c>
      <c r="X95" s="28">
        <f t="shared" si="106"/>
        <v>-21.4</v>
      </c>
      <c r="Y95" s="28">
        <f t="shared" si="106"/>
        <v>-45</v>
      </c>
      <c r="Z95" s="28">
        <f t="shared" si="106"/>
        <v>-18.8</v>
      </c>
      <c r="AA95" s="28">
        <f t="shared" si="106"/>
        <v>-23.1</v>
      </c>
      <c r="AB95" s="28">
        <f t="shared" si="106"/>
        <v>-26</v>
      </c>
      <c r="AC95" s="28">
        <f t="shared" si="106"/>
        <v>10.4</v>
      </c>
      <c r="AD95" s="28">
        <f t="shared" si="106"/>
        <v>-19.2</v>
      </c>
      <c r="AE95" s="28">
        <f t="shared" si="106"/>
        <v>-22.2</v>
      </c>
      <c r="AF95" s="28">
        <f t="shared" si="106"/>
        <v>-33.4</v>
      </c>
      <c r="AG95" s="28">
        <f t="shared" si="106"/>
        <v>-34.4</v>
      </c>
      <c r="AH95" s="28">
        <f t="shared" si="106"/>
        <v>-26.9</v>
      </c>
      <c r="AI95" s="29">
        <v>-21.9</v>
      </c>
      <c r="AJ95" s="29">
        <f>AJ19</f>
        <v>-13.5</v>
      </c>
      <c r="AK95" s="96"/>
      <c r="AL95" s="28">
        <v>-0.2</v>
      </c>
      <c r="AM95" s="28">
        <v>-4.8</v>
      </c>
      <c r="AN95" s="28">
        <f>SUM(F95:I95)</f>
        <v>-0.69999999999999973</v>
      </c>
      <c r="AO95" s="28">
        <f>SUM(J95:M95)</f>
        <v>-6.1000000000000005</v>
      </c>
      <c r="AP95" s="28">
        <f>SUM(N95:Q95)</f>
        <v>36.5</v>
      </c>
      <c r="AQ95" s="28">
        <f>SUM(R95:U95)</f>
        <v>360.5</v>
      </c>
      <c r="AR95" s="29">
        <f>SUM(V95:Y95)</f>
        <v>-100.80000000000001</v>
      </c>
      <c r="AS95" s="29">
        <f>SUM(Z95:AC95)</f>
        <v>-57.500000000000007</v>
      </c>
      <c r="AT95" s="29">
        <f>SUM(AD95:AG95)</f>
        <v>-109.19999999999999</v>
      </c>
    </row>
    <row r="96" spans="1:46" ht="15" customHeight="1" x14ac:dyDescent="0.4">
      <c r="A96" s="20" t="s">
        <v>54</v>
      </c>
      <c r="B96" s="16">
        <v>-4</v>
      </c>
      <c r="C96" s="16">
        <v>-3</v>
      </c>
      <c r="D96" s="16">
        <v>-4.2</v>
      </c>
      <c r="E96" s="16">
        <v>-1.7</v>
      </c>
      <c r="F96" s="16">
        <v>-10.9</v>
      </c>
      <c r="G96" s="16">
        <v>-3.7</v>
      </c>
      <c r="H96" s="16">
        <v>-3.4</v>
      </c>
      <c r="I96" s="16">
        <v>-3.3</v>
      </c>
      <c r="J96" s="16">
        <v>-4.8</v>
      </c>
      <c r="K96" s="16">
        <v>-1.2</v>
      </c>
      <c r="L96" s="16">
        <v>-4.7</v>
      </c>
      <c r="M96" s="16">
        <v>-10.5</v>
      </c>
      <c r="N96" s="16">
        <v>-11.9</v>
      </c>
      <c r="O96" s="16">
        <v>-12.5</v>
      </c>
      <c r="P96" s="16">
        <v>-12.2</v>
      </c>
      <c r="Q96" s="16">
        <v>-10.8</v>
      </c>
      <c r="R96" s="16">
        <v>-19</v>
      </c>
      <c r="S96" s="16">
        <v>-18.899999999999999</v>
      </c>
      <c r="T96" s="16">
        <v>-27.51</v>
      </c>
      <c r="U96" s="16">
        <v>-26.4</v>
      </c>
      <c r="V96" s="16">
        <v>-13.3</v>
      </c>
      <c r="W96" s="16">
        <v>-25.8</v>
      </c>
      <c r="X96" s="16">
        <v>-16.899999999999999</v>
      </c>
      <c r="Y96" s="17">
        <v>6.2</v>
      </c>
      <c r="Z96" s="17">
        <v>-22.8</v>
      </c>
      <c r="AA96" s="17">
        <v>-17.3</v>
      </c>
      <c r="AB96" s="17">
        <v>-20</v>
      </c>
      <c r="AC96" s="17">
        <v>-29.9</v>
      </c>
      <c r="AD96" s="17">
        <v>-20.399999999999999</v>
      </c>
      <c r="AE96" s="17">
        <v>-18.899999999999999</v>
      </c>
      <c r="AF96" s="17">
        <v>-12.2</v>
      </c>
      <c r="AG96" s="17">
        <v>-15.6</v>
      </c>
      <c r="AH96" s="17">
        <v>-13.5</v>
      </c>
      <c r="AI96" s="17">
        <v>-11.8</v>
      </c>
      <c r="AJ96" s="17">
        <v>-11.4</v>
      </c>
      <c r="AK96" s="96"/>
      <c r="AL96" s="16">
        <v>-2.4</v>
      </c>
      <c r="AM96" s="16">
        <v>-12.9</v>
      </c>
      <c r="AN96" s="16">
        <f>SUM(F96:I96)</f>
        <v>-21.3</v>
      </c>
      <c r="AO96" s="16">
        <f>SUM(J96:M96)</f>
        <v>-21.2</v>
      </c>
      <c r="AP96" s="16">
        <f>SUM(N96:Q96)</f>
        <v>-47.399999999999991</v>
      </c>
      <c r="AQ96" s="16">
        <f>SUM(R96:U96)</f>
        <v>-91.81</v>
      </c>
      <c r="AR96" s="17">
        <f>SUM(V96:Y96)</f>
        <v>-49.8</v>
      </c>
      <c r="AS96" s="17">
        <f>SUM(Z96:AC96)</f>
        <v>-90</v>
      </c>
      <c r="AT96" s="29">
        <f>SUM(AD96:AG96)</f>
        <v>-67.099999999999994</v>
      </c>
    </row>
    <row r="97" spans="1:46" ht="29.25" customHeight="1" x14ac:dyDescent="0.4">
      <c r="A97" s="20" t="s">
        <v>55</v>
      </c>
      <c r="B97" s="12">
        <v>0</v>
      </c>
      <c r="C97" s="12">
        <v>0</v>
      </c>
      <c r="D97" s="12">
        <v>0</v>
      </c>
      <c r="E97" s="12">
        <v>0</v>
      </c>
      <c r="F97" s="12">
        <v>0</v>
      </c>
      <c r="G97" s="12">
        <v>0</v>
      </c>
      <c r="H97" s="12">
        <v>0</v>
      </c>
      <c r="I97" s="12">
        <v>0</v>
      </c>
      <c r="J97" s="12">
        <v>0</v>
      </c>
      <c r="K97" s="12">
        <v>0</v>
      </c>
      <c r="L97" s="12">
        <v>0</v>
      </c>
      <c r="M97" s="12">
        <v>0</v>
      </c>
      <c r="N97" s="12">
        <v>0</v>
      </c>
      <c r="O97" s="12">
        <v>0</v>
      </c>
      <c r="P97" s="12">
        <v>0</v>
      </c>
      <c r="Q97" s="32">
        <v>-38.1</v>
      </c>
      <c r="R97" s="32">
        <v>0</v>
      </c>
      <c r="S97" s="32">
        <v>0</v>
      </c>
      <c r="T97" s="32">
        <v>0</v>
      </c>
      <c r="U97" s="32">
        <v>-420.2</v>
      </c>
      <c r="V97" s="32">
        <v>0</v>
      </c>
      <c r="W97" s="32">
        <v>0</v>
      </c>
      <c r="X97" s="32">
        <v>0</v>
      </c>
      <c r="Y97" s="30">
        <v>0</v>
      </c>
      <c r="Z97" s="30">
        <v>0</v>
      </c>
      <c r="AA97" s="30">
        <v>0</v>
      </c>
      <c r="AB97" s="30">
        <v>0</v>
      </c>
      <c r="AC97" s="30">
        <v>0</v>
      </c>
      <c r="AD97" s="30">
        <v>0</v>
      </c>
      <c r="AE97" s="30">
        <v>0</v>
      </c>
      <c r="AF97" s="30">
        <v>0</v>
      </c>
      <c r="AG97" s="30">
        <v>0</v>
      </c>
      <c r="AH97" s="30">
        <v>0</v>
      </c>
      <c r="AI97" s="30">
        <v>0</v>
      </c>
      <c r="AJ97" s="30">
        <v>0</v>
      </c>
      <c r="AK97" s="96"/>
      <c r="AL97" s="12">
        <v>0</v>
      </c>
      <c r="AM97" s="12">
        <v>0</v>
      </c>
      <c r="AN97" s="12">
        <f>SUM(F97:I97)</f>
        <v>0</v>
      </c>
      <c r="AO97" s="12">
        <f>SUM(J97:M97)</f>
        <v>0</v>
      </c>
      <c r="AP97" s="12">
        <f>SUM(N97:Q97)</f>
        <v>-38.1</v>
      </c>
      <c r="AQ97" s="12">
        <f>SUM(R97:U97)</f>
        <v>-420.2</v>
      </c>
      <c r="AR97" s="13">
        <f>SUM(V97:Y97)</f>
        <v>0</v>
      </c>
      <c r="AS97" s="13">
        <f>SUM(Z97:AC97)</f>
        <v>0</v>
      </c>
      <c r="AT97" s="30">
        <f>SUM(AD97:AG97)</f>
        <v>0</v>
      </c>
    </row>
    <row r="98" spans="1:46" ht="15.95" customHeight="1" x14ac:dyDescent="0.4">
      <c r="A98" s="20" t="s">
        <v>56</v>
      </c>
      <c r="B98" s="9">
        <v>-5.8</v>
      </c>
      <c r="C98" s="9">
        <v>-4.0999999999999996</v>
      </c>
      <c r="D98" s="9">
        <v>-4</v>
      </c>
      <c r="E98" s="9">
        <v>-3.8</v>
      </c>
      <c r="F98" s="9">
        <f t="shared" ref="F98:AJ98" si="107">SUM(F95:F97)</f>
        <v>-5.2</v>
      </c>
      <c r="G98" s="9">
        <f t="shared" si="107"/>
        <v>-4.3</v>
      </c>
      <c r="H98" s="9">
        <f t="shared" si="107"/>
        <v>-5</v>
      </c>
      <c r="I98" s="9">
        <f t="shared" si="107"/>
        <v>-7.5</v>
      </c>
      <c r="J98" s="9">
        <f t="shared" si="107"/>
        <v>-5.3</v>
      </c>
      <c r="K98" s="9">
        <f t="shared" si="107"/>
        <v>-5.6000000000000005</v>
      </c>
      <c r="L98" s="9">
        <f t="shared" si="107"/>
        <v>-5.6000000000000005</v>
      </c>
      <c r="M98" s="9">
        <f t="shared" si="107"/>
        <v>-10.8</v>
      </c>
      <c r="N98" s="9">
        <f t="shared" si="107"/>
        <v>-10.700000000000001</v>
      </c>
      <c r="O98" s="9">
        <f t="shared" si="107"/>
        <v>-15.5</v>
      </c>
      <c r="P98" s="9">
        <f t="shared" si="107"/>
        <v>-12.7</v>
      </c>
      <c r="Q98" s="9">
        <f t="shared" si="107"/>
        <v>-10.100000000000005</v>
      </c>
      <c r="R98" s="9">
        <f t="shared" si="107"/>
        <v>-33.1</v>
      </c>
      <c r="S98" s="9">
        <f t="shared" si="107"/>
        <v>-36</v>
      </c>
      <c r="T98" s="9">
        <f t="shared" si="107"/>
        <v>-42.510000000000005</v>
      </c>
      <c r="U98" s="9">
        <f t="shared" si="107"/>
        <v>-39.899999999999977</v>
      </c>
      <c r="V98" s="9">
        <f t="shared" si="107"/>
        <v>-31.900000000000002</v>
      </c>
      <c r="W98" s="9">
        <f t="shared" si="107"/>
        <v>-41.6</v>
      </c>
      <c r="X98" s="9">
        <f t="shared" si="107"/>
        <v>-38.299999999999997</v>
      </c>
      <c r="Y98" s="9">
        <f t="shared" si="107"/>
        <v>-38.799999999999997</v>
      </c>
      <c r="Z98" s="9">
        <f t="shared" si="107"/>
        <v>-41.6</v>
      </c>
      <c r="AA98" s="9">
        <f t="shared" si="107"/>
        <v>-40.400000000000006</v>
      </c>
      <c r="AB98" s="9">
        <f t="shared" si="107"/>
        <v>-46</v>
      </c>
      <c r="AC98" s="9">
        <f t="shared" si="107"/>
        <v>-19.5</v>
      </c>
      <c r="AD98" s="9">
        <f t="shared" si="107"/>
        <v>-39.599999999999994</v>
      </c>
      <c r="AE98" s="9">
        <f t="shared" si="107"/>
        <v>-41.099999999999994</v>
      </c>
      <c r="AF98" s="9">
        <f t="shared" si="107"/>
        <v>-45.599999999999994</v>
      </c>
      <c r="AG98" s="9">
        <f t="shared" si="107"/>
        <v>-50</v>
      </c>
      <c r="AH98" s="9">
        <f t="shared" si="107"/>
        <v>-40.4</v>
      </c>
      <c r="AI98" s="9">
        <f t="shared" si="107"/>
        <v>-33.700000000000003</v>
      </c>
      <c r="AJ98" s="10">
        <f t="shared" si="107"/>
        <v>-24.9</v>
      </c>
      <c r="AK98" s="96"/>
      <c r="AL98" s="9">
        <f t="shared" ref="AL98:AQ98" si="108">SUM(AL95:AL97)</f>
        <v>-2.6</v>
      </c>
      <c r="AM98" s="9">
        <f t="shared" si="108"/>
        <v>-17.7</v>
      </c>
      <c r="AN98" s="9">
        <f t="shared" si="108"/>
        <v>-22</v>
      </c>
      <c r="AO98" s="9">
        <f t="shared" si="108"/>
        <v>-27.3</v>
      </c>
      <c r="AP98" s="9">
        <f t="shared" si="108"/>
        <v>-48.999999999999993</v>
      </c>
      <c r="AQ98" s="9">
        <f t="shared" si="108"/>
        <v>-151.51</v>
      </c>
      <c r="AR98" s="10">
        <f>SUM(V98:Y98)</f>
        <v>-150.6</v>
      </c>
      <c r="AS98" s="10">
        <f>SUM(AS95:AS97)</f>
        <v>-147.5</v>
      </c>
      <c r="AT98" s="10">
        <f>SUM(AT95:AT97)</f>
        <v>-176.29999999999998</v>
      </c>
    </row>
    <row r="99" spans="1:46" ht="15" customHeight="1" x14ac:dyDescent="0.4">
      <c r="A99" s="20"/>
      <c r="B99" s="96"/>
      <c r="C99" s="96"/>
      <c r="D99" s="96"/>
      <c r="E99" s="96"/>
      <c r="F99" s="96"/>
      <c r="G99" s="96"/>
      <c r="H99" s="96"/>
      <c r="I99" s="96"/>
      <c r="J99" s="96"/>
      <c r="K99" s="96"/>
      <c r="L99" s="96"/>
      <c r="M99" s="96"/>
      <c r="N99" s="96"/>
      <c r="O99" s="96"/>
      <c r="P99" s="96"/>
      <c r="Q99" s="96"/>
      <c r="R99" s="96"/>
      <c r="S99" s="96"/>
      <c r="T99" s="96"/>
      <c r="U99" s="96"/>
      <c r="V99" s="96"/>
      <c r="W99" s="96"/>
      <c r="X99" s="96"/>
      <c r="AK99" s="96"/>
      <c r="AL99" s="96"/>
      <c r="AM99" s="96"/>
      <c r="AN99" s="96"/>
      <c r="AO99" s="96"/>
      <c r="AP99" s="96"/>
      <c r="AQ99" s="96"/>
    </row>
    <row r="100" spans="1:46" ht="13.35" customHeight="1" x14ac:dyDescent="0.4">
      <c r="A100" s="96"/>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AK100" s="96"/>
      <c r="AL100" s="96"/>
      <c r="AM100" s="96"/>
      <c r="AN100" s="96"/>
      <c r="AO100" s="96"/>
      <c r="AP100" s="96"/>
      <c r="AQ100" s="96"/>
    </row>
    <row r="101" spans="1:46" ht="15" customHeight="1" x14ac:dyDescent="0.4">
      <c r="A101" s="4" t="s">
        <v>57</v>
      </c>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AK101" s="96"/>
      <c r="AL101" s="96"/>
      <c r="AM101" s="96"/>
      <c r="AN101" s="96"/>
      <c r="AO101" s="96"/>
      <c r="AP101" s="96"/>
      <c r="AQ101" s="96"/>
    </row>
    <row r="102" spans="1:46" ht="15" customHeight="1" x14ac:dyDescent="0.4">
      <c r="A102" s="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AK102" s="96"/>
      <c r="AL102" s="101"/>
      <c r="AM102" s="101"/>
      <c r="AN102" s="94"/>
      <c r="AO102" s="94"/>
      <c r="AP102" s="94"/>
      <c r="AQ102" s="94"/>
    </row>
    <row r="103" spans="1:46" ht="15" customHeight="1" x14ac:dyDescent="0.4">
      <c r="A103" s="4"/>
      <c r="B103" s="6">
        <v>43190</v>
      </c>
      <c r="C103" s="6">
        <v>43281</v>
      </c>
      <c r="D103" s="6">
        <v>43373</v>
      </c>
      <c r="E103" s="6">
        <v>43465</v>
      </c>
      <c r="F103" s="6">
        <f t="shared" ref="F103:L103" si="109">F27</f>
        <v>43555</v>
      </c>
      <c r="G103" s="6">
        <f t="shared" si="109"/>
        <v>43646</v>
      </c>
      <c r="H103" s="6">
        <f t="shared" si="109"/>
        <v>43738</v>
      </c>
      <c r="I103" s="6">
        <f t="shared" si="109"/>
        <v>43830</v>
      </c>
      <c r="J103" s="6">
        <f t="shared" si="109"/>
        <v>43921</v>
      </c>
      <c r="K103" s="6">
        <f t="shared" si="109"/>
        <v>44012</v>
      </c>
      <c r="L103" s="6">
        <f t="shared" si="109"/>
        <v>44104</v>
      </c>
      <c r="M103" s="6">
        <v>44196</v>
      </c>
      <c r="N103" s="6">
        <v>44286</v>
      </c>
      <c r="O103" s="6">
        <f>$O$4</f>
        <v>44377</v>
      </c>
      <c r="P103" s="6">
        <f>$P$4</f>
        <v>44469</v>
      </c>
      <c r="Q103" s="6">
        <f>Q4</f>
        <v>44561</v>
      </c>
      <c r="R103" s="6">
        <v>44651</v>
      </c>
      <c r="S103" s="6">
        <f t="shared" ref="S103:AJ103" si="110">S27</f>
        <v>44742</v>
      </c>
      <c r="T103" s="6">
        <f t="shared" si="110"/>
        <v>44834</v>
      </c>
      <c r="U103" s="6">
        <f t="shared" si="110"/>
        <v>44926</v>
      </c>
      <c r="V103" s="6">
        <f t="shared" si="110"/>
        <v>45016</v>
      </c>
      <c r="W103" s="6">
        <f t="shared" si="110"/>
        <v>45107</v>
      </c>
      <c r="X103" s="6">
        <f t="shared" si="110"/>
        <v>45199</v>
      </c>
      <c r="Y103" s="6">
        <f t="shared" si="110"/>
        <v>45291</v>
      </c>
      <c r="Z103" s="6">
        <f t="shared" si="110"/>
        <v>45382</v>
      </c>
      <c r="AA103" s="6">
        <f t="shared" si="110"/>
        <v>45473</v>
      </c>
      <c r="AB103" s="6">
        <f t="shared" si="110"/>
        <v>45565</v>
      </c>
      <c r="AC103" s="6">
        <f t="shared" si="110"/>
        <v>45657</v>
      </c>
      <c r="AD103" s="6">
        <f t="shared" si="110"/>
        <v>45747</v>
      </c>
      <c r="AE103" s="6">
        <f t="shared" si="110"/>
        <v>45838</v>
      </c>
      <c r="AF103" s="6">
        <f t="shared" si="110"/>
        <v>45930</v>
      </c>
      <c r="AG103" s="6">
        <f t="shared" si="110"/>
        <v>46022</v>
      </c>
      <c r="AH103" s="6">
        <f t="shared" si="110"/>
        <v>46112</v>
      </c>
      <c r="AI103" s="6">
        <f t="shared" si="110"/>
        <v>46203</v>
      </c>
      <c r="AJ103" s="6">
        <f t="shared" si="110"/>
        <v>46295</v>
      </c>
      <c r="AK103" s="96"/>
      <c r="AL103" s="6">
        <v>43100</v>
      </c>
      <c r="AM103" s="6">
        <v>43465</v>
      </c>
      <c r="AN103" s="6">
        <f t="shared" ref="AN103:AT103" si="111">AN27</f>
        <v>43830</v>
      </c>
      <c r="AO103" s="6">
        <f t="shared" si="111"/>
        <v>44196</v>
      </c>
      <c r="AP103" s="6">
        <f t="shared" si="111"/>
        <v>44561</v>
      </c>
      <c r="AQ103" s="6">
        <f t="shared" si="111"/>
        <v>44926</v>
      </c>
      <c r="AR103" s="7">
        <f t="shared" si="111"/>
        <v>45291</v>
      </c>
      <c r="AS103" s="7">
        <f t="shared" si="111"/>
        <v>45657</v>
      </c>
      <c r="AT103" s="7">
        <f t="shared" si="111"/>
        <v>46022</v>
      </c>
    </row>
    <row r="104" spans="1:46" ht="15" customHeight="1" x14ac:dyDescent="0.4">
      <c r="A104" s="96"/>
      <c r="B104" s="99" t="s">
        <v>5</v>
      </c>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6"/>
      <c r="AL104" s="92" t="s">
        <v>5</v>
      </c>
      <c r="AM104" s="92" t="s">
        <v>5</v>
      </c>
      <c r="AN104" s="92" t="s">
        <v>5</v>
      </c>
      <c r="AO104" s="92" t="s">
        <v>5</v>
      </c>
      <c r="AP104" s="92" t="s">
        <v>5</v>
      </c>
      <c r="AQ104" s="92" t="s">
        <v>5</v>
      </c>
      <c r="AR104" s="8" t="s">
        <v>5</v>
      </c>
      <c r="AS104" s="8" t="s">
        <v>5</v>
      </c>
      <c r="AT104" s="8" t="s">
        <v>5</v>
      </c>
    </row>
    <row r="105" spans="1:46" ht="15" customHeight="1" x14ac:dyDescent="0.4">
      <c r="A105" s="96" t="s">
        <v>7</v>
      </c>
      <c r="B105" s="9">
        <v>316.3</v>
      </c>
      <c r="C105" s="9">
        <v>339.2</v>
      </c>
      <c r="D105" s="9">
        <v>360.3</v>
      </c>
      <c r="E105" s="9">
        <v>375.9</v>
      </c>
      <c r="F105" s="9">
        <f t="shared" ref="F105:L105" si="112">F6</f>
        <v>385.6</v>
      </c>
      <c r="G105" s="9">
        <f t="shared" si="112"/>
        <v>401.5</v>
      </c>
      <c r="H105" s="9">
        <f t="shared" si="112"/>
        <v>428.2</v>
      </c>
      <c r="I105" s="9">
        <f t="shared" si="112"/>
        <v>446</v>
      </c>
      <c r="J105" s="9">
        <f t="shared" si="112"/>
        <v>455</v>
      </c>
      <c r="K105" s="9">
        <f t="shared" si="112"/>
        <v>467.4</v>
      </c>
      <c r="L105" s="9">
        <f t="shared" si="112"/>
        <v>487.4</v>
      </c>
      <c r="M105" s="9">
        <v>504.1</v>
      </c>
      <c r="N105" s="9">
        <v>511.6</v>
      </c>
      <c r="O105" s="9">
        <f>O6</f>
        <v>530.6</v>
      </c>
      <c r="P105" s="9">
        <f>P6</f>
        <v>550.20000000000005</v>
      </c>
      <c r="Q105" s="9">
        <v>565.5</v>
      </c>
      <c r="R105" s="9">
        <v>562.4</v>
      </c>
      <c r="S105" s="9">
        <f t="shared" ref="S105:AJ105" si="113">S6</f>
        <v>572.70000000000005</v>
      </c>
      <c r="T105" s="9">
        <f t="shared" si="113"/>
        <v>591</v>
      </c>
      <c r="U105" s="9">
        <f t="shared" si="113"/>
        <v>598.79999999999995</v>
      </c>
      <c r="V105" s="9">
        <f t="shared" si="113"/>
        <v>611.1</v>
      </c>
      <c r="W105" s="9">
        <f t="shared" si="113"/>
        <v>622.5</v>
      </c>
      <c r="X105" s="9">
        <f t="shared" si="113"/>
        <v>633</v>
      </c>
      <c r="Y105" s="9">
        <f t="shared" si="113"/>
        <v>635</v>
      </c>
      <c r="Z105" s="9">
        <f t="shared" si="113"/>
        <v>631.29999999999995</v>
      </c>
      <c r="AA105" s="9">
        <f t="shared" si="113"/>
        <v>634.5</v>
      </c>
      <c r="AB105" s="9">
        <f t="shared" si="113"/>
        <v>638.79999999999995</v>
      </c>
      <c r="AC105" s="9">
        <f t="shared" si="113"/>
        <v>643.6</v>
      </c>
      <c r="AD105" s="9">
        <f t="shared" si="113"/>
        <v>624.70000000000005</v>
      </c>
      <c r="AE105" s="9">
        <f t="shared" si="113"/>
        <v>625.70000000000005</v>
      </c>
      <c r="AF105" s="9">
        <f t="shared" si="113"/>
        <v>634.4</v>
      </c>
      <c r="AG105" s="9">
        <f t="shared" si="113"/>
        <v>636.20000000000005</v>
      </c>
      <c r="AH105" s="9">
        <f t="shared" si="113"/>
        <v>629.5</v>
      </c>
      <c r="AI105" s="9">
        <f t="shared" si="113"/>
        <v>631.5</v>
      </c>
      <c r="AJ105" s="10">
        <f t="shared" si="113"/>
        <v>637.29999999999995</v>
      </c>
      <c r="AK105" s="96"/>
      <c r="AL105" s="9">
        <v>1106.8</v>
      </c>
      <c r="AM105" s="9">
        <v>1391.7</v>
      </c>
      <c r="AN105" s="9">
        <f>AN6</f>
        <v>1661.3</v>
      </c>
      <c r="AO105" s="9">
        <f>AO6</f>
        <v>1913.9</v>
      </c>
      <c r="AP105" s="9">
        <f>AP6</f>
        <v>2157.9</v>
      </c>
      <c r="AQ105" s="9">
        <f>AQ6</f>
        <v>2324.8999999999996</v>
      </c>
      <c r="AR105" s="10">
        <f>SUM(V105:Y105)</f>
        <v>2501.6</v>
      </c>
      <c r="AS105" s="10">
        <f>AS6</f>
        <v>2548.1999999999998</v>
      </c>
      <c r="AT105" s="10">
        <f>AT6</f>
        <v>2521</v>
      </c>
    </row>
    <row r="106" spans="1:46" ht="15" customHeight="1" x14ac:dyDescent="0.4">
      <c r="A106" s="11" t="s">
        <v>8</v>
      </c>
      <c r="B106" s="12">
        <v>81.7</v>
      </c>
      <c r="C106" s="12">
        <v>86.6</v>
      </c>
      <c r="D106" s="12">
        <v>87</v>
      </c>
      <c r="E106" s="12">
        <v>91.3</v>
      </c>
      <c r="F106" s="12">
        <f t="shared" ref="F106:L106" si="114">F34</f>
        <v>94.800000000000011</v>
      </c>
      <c r="G106" s="12">
        <f t="shared" si="114"/>
        <v>97.3</v>
      </c>
      <c r="H106" s="12">
        <f t="shared" si="114"/>
        <v>99.7</v>
      </c>
      <c r="I106" s="12">
        <f t="shared" si="114"/>
        <v>100</v>
      </c>
      <c r="J106" s="12">
        <f t="shared" si="114"/>
        <v>98.6</v>
      </c>
      <c r="K106" s="12">
        <f t="shared" si="114"/>
        <v>97</v>
      </c>
      <c r="L106" s="12">
        <f t="shared" si="114"/>
        <v>97.600000000000009</v>
      </c>
      <c r="M106" s="12">
        <v>100.4</v>
      </c>
      <c r="N106" s="12">
        <v>101.3</v>
      </c>
      <c r="O106" s="12">
        <f>O34</f>
        <v>99.5</v>
      </c>
      <c r="P106" s="12">
        <f>P34</f>
        <v>104.4</v>
      </c>
      <c r="Q106" s="12">
        <v>108.1</v>
      </c>
      <c r="R106" s="12">
        <v>105.2</v>
      </c>
      <c r="S106" s="12">
        <f t="shared" ref="S106:AC106" si="115">S34</f>
        <v>97.199999999999989</v>
      </c>
      <c r="T106" s="12">
        <f t="shared" si="115"/>
        <v>101.3</v>
      </c>
      <c r="U106" s="12">
        <f t="shared" si="115"/>
        <v>107.49999999999999</v>
      </c>
      <c r="V106" s="12">
        <f t="shared" si="115"/>
        <v>107.8</v>
      </c>
      <c r="W106" s="12">
        <f t="shared" si="115"/>
        <v>107.39999999999999</v>
      </c>
      <c r="X106" s="12">
        <f t="shared" si="115"/>
        <v>109.89999999999999</v>
      </c>
      <c r="Y106" s="12">
        <f t="shared" si="115"/>
        <v>112.6</v>
      </c>
      <c r="Z106" s="12">
        <f t="shared" si="115"/>
        <v>97.5</v>
      </c>
      <c r="AA106" s="12">
        <f t="shared" si="115"/>
        <v>98.2</v>
      </c>
      <c r="AB106" s="12">
        <f t="shared" si="115"/>
        <v>102.10000000000001</v>
      </c>
      <c r="AC106" s="12">
        <f t="shared" si="115"/>
        <v>108.89999999999999</v>
      </c>
      <c r="AD106" s="13">
        <v>106.7</v>
      </c>
      <c r="AE106" s="13">
        <v>111.2</v>
      </c>
      <c r="AF106" s="13">
        <v>118.3</v>
      </c>
      <c r="AG106" s="13">
        <v>121.9</v>
      </c>
      <c r="AH106" s="13">
        <f>AH34</f>
        <v>118.89999999999999</v>
      </c>
      <c r="AI106" s="13">
        <f>AI34</f>
        <v>116.4</v>
      </c>
      <c r="AJ106" s="13">
        <f>AJ34</f>
        <v>115.7</v>
      </c>
      <c r="AK106" s="96"/>
      <c r="AL106" s="12">
        <v>356.7</v>
      </c>
      <c r="AM106" s="12">
        <v>346.6</v>
      </c>
      <c r="AN106" s="12">
        <f>AN34</f>
        <v>391.8</v>
      </c>
      <c r="AO106" s="12">
        <f>AO34</f>
        <v>393.6</v>
      </c>
      <c r="AP106" s="12">
        <f>AP34</f>
        <v>413.3</v>
      </c>
      <c r="AQ106" s="12">
        <f>AQ34</f>
        <v>411.2</v>
      </c>
      <c r="AR106" s="13">
        <f>SUM(V106:Y106)</f>
        <v>437.69999999999993</v>
      </c>
      <c r="AS106" s="13">
        <f>AS34</f>
        <v>406.70000000000005</v>
      </c>
      <c r="AT106" s="13">
        <f>AT34</f>
        <v>458.10000000000008</v>
      </c>
    </row>
    <row r="107" spans="1:46" ht="15" customHeight="1" x14ac:dyDescent="0.4">
      <c r="A107" s="96" t="s">
        <v>9</v>
      </c>
      <c r="B107" s="14">
        <v>234.6</v>
      </c>
      <c r="C107" s="14">
        <v>252.6</v>
      </c>
      <c r="D107" s="14">
        <v>273.3</v>
      </c>
      <c r="E107" s="14">
        <v>284.60000000000002</v>
      </c>
      <c r="F107" s="14">
        <f t="shared" ref="F107:M107" si="116">F105-F106</f>
        <v>290.8</v>
      </c>
      <c r="G107" s="14">
        <f t="shared" si="116"/>
        <v>304.2</v>
      </c>
      <c r="H107" s="14">
        <f t="shared" si="116"/>
        <v>328.5</v>
      </c>
      <c r="I107" s="14">
        <f t="shared" si="116"/>
        <v>346</v>
      </c>
      <c r="J107" s="14">
        <f t="shared" si="116"/>
        <v>356.4</v>
      </c>
      <c r="K107" s="14">
        <f t="shared" si="116"/>
        <v>370.4</v>
      </c>
      <c r="L107" s="14">
        <f t="shared" si="116"/>
        <v>389.79999999999995</v>
      </c>
      <c r="M107" s="14">
        <f t="shared" si="116"/>
        <v>403.70000000000005</v>
      </c>
      <c r="N107" s="14">
        <v>410.3</v>
      </c>
      <c r="O107" s="14">
        <f t="shared" ref="O107:AJ107" si="117">O105-O106</f>
        <v>431.1</v>
      </c>
      <c r="P107" s="14">
        <f t="shared" si="117"/>
        <v>445.80000000000007</v>
      </c>
      <c r="Q107" s="14">
        <f t="shared" si="117"/>
        <v>457.4</v>
      </c>
      <c r="R107" s="14">
        <f t="shared" si="117"/>
        <v>457.2</v>
      </c>
      <c r="S107" s="14">
        <f t="shared" si="117"/>
        <v>475.50000000000006</v>
      </c>
      <c r="T107" s="14">
        <f t="shared" si="117"/>
        <v>489.7</v>
      </c>
      <c r="U107" s="14">
        <f t="shared" si="117"/>
        <v>491.29999999999995</v>
      </c>
      <c r="V107" s="14">
        <f t="shared" si="117"/>
        <v>503.3</v>
      </c>
      <c r="W107" s="14">
        <f t="shared" si="117"/>
        <v>515.1</v>
      </c>
      <c r="X107" s="14">
        <f t="shared" si="117"/>
        <v>523.1</v>
      </c>
      <c r="Y107" s="14">
        <f t="shared" si="117"/>
        <v>522.4</v>
      </c>
      <c r="Z107" s="14">
        <f t="shared" si="117"/>
        <v>533.79999999999995</v>
      </c>
      <c r="AA107" s="14">
        <f t="shared" si="117"/>
        <v>536.29999999999995</v>
      </c>
      <c r="AB107" s="14">
        <f t="shared" si="117"/>
        <v>536.69999999999993</v>
      </c>
      <c r="AC107" s="14">
        <f t="shared" si="117"/>
        <v>534.70000000000005</v>
      </c>
      <c r="AD107" s="14">
        <f t="shared" si="117"/>
        <v>518</v>
      </c>
      <c r="AE107" s="14">
        <f t="shared" si="117"/>
        <v>514.5</v>
      </c>
      <c r="AF107" s="14">
        <f t="shared" si="117"/>
        <v>516.1</v>
      </c>
      <c r="AG107" s="14">
        <f t="shared" si="117"/>
        <v>514.30000000000007</v>
      </c>
      <c r="AH107" s="14">
        <f t="shared" si="117"/>
        <v>510.6</v>
      </c>
      <c r="AI107" s="14">
        <f t="shared" si="117"/>
        <v>515.1</v>
      </c>
      <c r="AJ107" s="15">
        <f t="shared" si="117"/>
        <v>521.59999999999991</v>
      </c>
      <c r="AK107" s="96"/>
      <c r="AL107" s="14">
        <v>750.1</v>
      </c>
      <c r="AM107" s="14">
        <v>1045.0999999999999</v>
      </c>
      <c r="AN107" s="14">
        <f>AN105-AN106</f>
        <v>1269.5</v>
      </c>
      <c r="AO107" s="14">
        <f>AO105-AO106</f>
        <v>1520.3000000000002</v>
      </c>
      <c r="AP107" s="14">
        <f>AP105-AP106</f>
        <v>1744.6000000000001</v>
      </c>
      <c r="AQ107" s="14">
        <f>AQ105-AQ106</f>
        <v>1913.6999999999996</v>
      </c>
      <c r="AR107" s="15">
        <f>SUM(V107:Y107)</f>
        <v>2063.9</v>
      </c>
      <c r="AS107" s="15">
        <f>AS105-AS106</f>
        <v>2141.5</v>
      </c>
      <c r="AT107" s="15">
        <f>AT105-AT106</f>
        <v>2062.9</v>
      </c>
    </row>
    <row r="108" spans="1:46" ht="15" customHeight="1" x14ac:dyDescent="0.4">
      <c r="A108" s="96" t="s">
        <v>10</v>
      </c>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AK108" s="96"/>
      <c r="AL108" s="96"/>
      <c r="AM108" s="96"/>
      <c r="AN108" s="47"/>
      <c r="AO108" s="47"/>
      <c r="AP108" s="47"/>
      <c r="AQ108" s="47"/>
      <c r="AS108" s="33">
        <f>AS107/AS105</f>
        <v>0.8403971430813908</v>
      </c>
      <c r="AT108" s="33">
        <f>AT107/AT105</f>
        <v>0.818286394287981</v>
      </c>
    </row>
    <row r="109" spans="1:46" ht="15" customHeight="1" x14ac:dyDescent="0.4">
      <c r="A109" s="11" t="s">
        <v>11</v>
      </c>
      <c r="B109" s="16">
        <v>87.3</v>
      </c>
      <c r="C109" s="16">
        <v>91.8</v>
      </c>
      <c r="D109" s="16">
        <v>105</v>
      </c>
      <c r="E109" s="16">
        <v>107.6</v>
      </c>
      <c r="F109" s="16">
        <f t="shared" ref="F109:L109" si="118">F49</f>
        <v>117.2</v>
      </c>
      <c r="G109" s="16">
        <f t="shared" si="118"/>
        <v>120.60000000000001</v>
      </c>
      <c r="H109" s="16">
        <f t="shared" si="118"/>
        <v>129.9</v>
      </c>
      <c r="I109" s="16">
        <f t="shared" si="118"/>
        <v>132.30000000000001</v>
      </c>
      <c r="J109" s="16">
        <f t="shared" si="118"/>
        <v>140.40000000000003</v>
      </c>
      <c r="K109" s="16">
        <f t="shared" si="118"/>
        <v>134.5</v>
      </c>
      <c r="L109" s="16">
        <f t="shared" si="118"/>
        <v>132.30000000000001</v>
      </c>
      <c r="M109" s="16">
        <v>129.4</v>
      </c>
      <c r="N109" s="16">
        <v>130.80000000000001</v>
      </c>
      <c r="O109" s="16">
        <f>O49</f>
        <v>130.5</v>
      </c>
      <c r="P109" s="16">
        <f>P49</f>
        <v>133.40000000000003</v>
      </c>
      <c r="Q109" s="16">
        <v>148.19999999999999</v>
      </c>
      <c r="R109" s="16">
        <v>157.1</v>
      </c>
      <c r="S109" s="16">
        <f t="shared" ref="S109:AJ109" si="119">S49</f>
        <v>155.1</v>
      </c>
      <c r="T109" s="16">
        <f t="shared" si="119"/>
        <v>165.6</v>
      </c>
      <c r="U109" s="16">
        <f t="shared" si="119"/>
        <v>173.60000000000002</v>
      </c>
      <c r="V109" s="16">
        <f t="shared" si="119"/>
        <v>176.89999999999998</v>
      </c>
      <c r="W109" s="16">
        <f t="shared" si="119"/>
        <v>160.5</v>
      </c>
      <c r="X109" s="16">
        <f t="shared" si="119"/>
        <v>152.60000000000002</v>
      </c>
      <c r="Y109" s="16">
        <f t="shared" si="119"/>
        <v>158.89999999999998</v>
      </c>
      <c r="Z109" s="16">
        <f t="shared" si="119"/>
        <v>160.69999999999999</v>
      </c>
      <c r="AA109" s="16">
        <f t="shared" si="119"/>
        <v>159.59999999999997</v>
      </c>
      <c r="AB109" s="16">
        <f t="shared" si="119"/>
        <v>155.4</v>
      </c>
      <c r="AC109" s="16">
        <f t="shared" si="119"/>
        <v>142.4</v>
      </c>
      <c r="AD109" s="16">
        <f t="shared" si="119"/>
        <v>129.30000000000001</v>
      </c>
      <c r="AE109" s="16">
        <f t="shared" si="119"/>
        <v>128.40000000000003</v>
      </c>
      <c r="AF109" s="16">
        <f t="shared" si="119"/>
        <v>125</v>
      </c>
      <c r="AG109" s="16">
        <f t="shared" si="119"/>
        <v>130.90000000000003</v>
      </c>
      <c r="AH109" s="16">
        <f t="shared" si="119"/>
        <v>132.89999999999998</v>
      </c>
      <c r="AI109" s="16">
        <f t="shared" si="119"/>
        <v>131.89999999999998</v>
      </c>
      <c r="AJ109" s="17">
        <f t="shared" si="119"/>
        <v>128.19999999999999</v>
      </c>
      <c r="AK109" s="96"/>
      <c r="AL109" s="16">
        <v>287.2</v>
      </c>
      <c r="AM109" s="16">
        <v>391.7</v>
      </c>
      <c r="AN109" s="16">
        <f>AN49</f>
        <v>500</v>
      </c>
      <c r="AO109" s="16">
        <f>AO49</f>
        <v>536.60000000000014</v>
      </c>
      <c r="AP109" s="16">
        <f>AP49</f>
        <v>542.89999999999986</v>
      </c>
      <c r="AQ109" s="16">
        <f>AQ49</f>
        <v>651.39999999999986</v>
      </c>
      <c r="AR109" s="17">
        <f t="shared" ref="AR109:AR121" si="120">SUM(V109:Y109)</f>
        <v>648.9</v>
      </c>
      <c r="AS109" s="17">
        <f>AS49</f>
        <v>618.09999999999991</v>
      </c>
      <c r="AT109" s="17">
        <f>AT49</f>
        <v>513.6</v>
      </c>
    </row>
    <row r="110" spans="1:46" ht="15" customHeight="1" x14ac:dyDescent="0.4">
      <c r="A110" s="11" t="s">
        <v>12</v>
      </c>
      <c r="B110" s="16">
        <v>82.4</v>
      </c>
      <c r="C110" s="16">
        <v>79.5</v>
      </c>
      <c r="D110" s="16">
        <v>86.9</v>
      </c>
      <c r="E110" s="16">
        <v>94.3</v>
      </c>
      <c r="F110" s="16">
        <f t="shared" ref="F110:L110" si="121">F57</f>
        <v>93.600000000000009</v>
      </c>
      <c r="G110" s="16">
        <f t="shared" si="121"/>
        <v>97.1</v>
      </c>
      <c r="H110" s="16">
        <f t="shared" si="121"/>
        <v>99.1</v>
      </c>
      <c r="I110" s="16">
        <f t="shared" si="121"/>
        <v>97.1</v>
      </c>
      <c r="J110" s="16">
        <f t="shared" si="121"/>
        <v>96.3</v>
      </c>
      <c r="K110" s="16">
        <f t="shared" si="121"/>
        <v>91.899999999999991</v>
      </c>
      <c r="L110" s="16">
        <f t="shared" si="121"/>
        <v>95.499999999999986</v>
      </c>
      <c r="M110" s="16">
        <v>99.8</v>
      </c>
      <c r="N110" s="16">
        <v>87.9</v>
      </c>
      <c r="O110" s="16">
        <f>O57</f>
        <v>90.799999999999983</v>
      </c>
      <c r="P110" s="16">
        <f>P57</f>
        <v>105.79999999999998</v>
      </c>
      <c r="Q110" s="16">
        <v>98.7</v>
      </c>
      <c r="R110" s="16">
        <v>88</v>
      </c>
      <c r="S110" s="16">
        <f t="shared" ref="S110:AJ110" si="122">S57</f>
        <v>96.199999999999989</v>
      </c>
      <c r="T110" s="16">
        <f t="shared" si="122"/>
        <v>94.699999999999989</v>
      </c>
      <c r="U110" s="16">
        <f t="shared" si="122"/>
        <v>95.8</v>
      </c>
      <c r="V110" s="16">
        <f t="shared" si="122"/>
        <v>108.6</v>
      </c>
      <c r="W110" s="16">
        <f t="shared" si="122"/>
        <v>98.300000000000011</v>
      </c>
      <c r="X110" s="16">
        <f t="shared" si="122"/>
        <v>97.399999999999991</v>
      </c>
      <c r="Y110" s="16">
        <f t="shared" si="122"/>
        <v>111.1</v>
      </c>
      <c r="Z110" s="16">
        <f t="shared" si="122"/>
        <v>100.60000000000001</v>
      </c>
      <c r="AA110" s="16">
        <f t="shared" si="122"/>
        <v>103.3</v>
      </c>
      <c r="AB110" s="16">
        <f t="shared" si="122"/>
        <v>101</v>
      </c>
      <c r="AC110" s="16">
        <f t="shared" si="122"/>
        <v>106.9</v>
      </c>
      <c r="AD110" s="16">
        <f t="shared" si="122"/>
        <v>85.600000000000009</v>
      </c>
      <c r="AE110" s="16">
        <f t="shared" si="122"/>
        <v>80.899999999999991</v>
      </c>
      <c r="AF110" s="16">
        <f t="shared" si="122"/>
        <v>85.4</v>
      </c>
      <c r="AG110" s="16">
        <f t="shared" si="122"/>
        <v>92.799999999999983</v>
      </c>
      <c r="AH110" s="16">
        <f t="shared" si="122"/>
        <v>81.400000000000006</v>
      </c>
      <c r="AI110" s="16">
        <f t="shared" si="122"/>
        <v>83.5</v>
      </c>
      <c r="AJ110" s="17">
        <f t="shared" si="122"/>
        <v>74.999999999999986</v>
      </c>
      <c r="AK110" s="96"/>
      <c r="AL110" s="16">
        <v>280.3</v>
      </c>
      <c r="AM110" s="16">
        <v>343.1</v>
      </c>
      <c r="AN110" s="16">
        <f>AN57</f>
        <v>386.90000000000003</v>
      </c>
      <c r="AO110" s="16">
        <f>AO57</f>
        <v>383.49999999999994</v>
      </c>
      <c r="AP110" s="16">
        <f>AP57</f>
        <v>383.2</v>
      </c>
      <c r="AQ110" s="16">
        <f>AQ57</f>
        <v>374.7</v>
      </c>
      <c r="AR110" s="17">
        <f t="shared" si="120"/>
        <v>415.4</v>
      </c>
      <c r="AS110" s="17">
        <f>AS57</f>
        <v>411.80000000000007</v>
      </c>
      <c r="AT110" s="17">
        <f>AT57</f>
        <v>344.7</v>
      </c>
    </row>
    <row r="111" spans="1:46" ht="15" customHeight="1" x14ac:dyDescent="0.4">
      <c r="A111" s="18" t="s">
        <v>13</v>
      </c>
      <c r="B111" s="16">
        <v>30.4</v>
      </c>
      <c r="C111" s="16">
        <v>33.4</v>
      </c>
      <c r="D111" s="16">
        <v>35.299999999999997</v>
      </c>
      <c r="E111" s="16">
        <v>41.2</v>
      </c>
      <c r="F111" s="16">
        <f t="shared" ref="F111:L111" si="123">F65</f>
        <v>41</v>
      </c>
      <c r="G111" s="16">
        <f t="shared" si="123"/>
        <v>46</v>
      </c>
      <c r="H111" s="16">
        <f t="shared" si="123"/>
        <v>43.5</v>
      </c>
      <c r="I111" s="16">
        <f t="shared" si="123"/>
        <v>47.1</v>
      </c>
      <c r="J111" s="16">
        <f t="shared" si="123"/>
        <v>46.6</v>
      </c>
      <c r="K111" s="16">
        <f t="shared" si="123"/>
        <v>47.8</v>
      </c>
      <c r="L111" s="16">
        <f t="shared" si="123"/>
        <v>49.8</v>
      </c>
      <c r="M111" s="16">
        <v>46.9</v>
      </c>
      <c r="N111" s="16">
        <v>43</v>
      </c>
      <c r="O111" s="16">
        <f>O65</f>
        <v>40.4</v>
      </c>
      <c r="P111" s="16">
        <f>P65</f>
        <v>45.6</v>
      </c>
      <c r="Q111" s="16">
        <v>42.5</v>
      </c>
      <c r="R111" s="16">
        <v>41.8</v>
      </c>
      <c r="S111" s="16">
        <f t="shared" ref="S111:AJ111" si="124">S65</f>
        <v>41.3</v>
      </c>
      <c r="T111" s="16">
        <f t="shared" si="124"/>
        <v>42.699999999999996</v>
      </c>
      <c r="U111" s="16">
        <f t="shared" si="124"/>
        <v>42.8</v>
      </c>
      <c r="V111" s="16">
        <f t="shared" si="124"/>
        <v>43.3</v>
      </c>
      <c r="W111" s="16">
        <f t="shared" si="124"/>
        <v>43.199999999999996</v>
      </c>
      <c r="X111" s="16">
        <f t="shared" si="124"/>
        <v>45.5</v>
      </c>
      <c r="Y111" s="17">
        <f t="shared" si="124"/>
        <v>47.699999999999996</v>
      </c>
      <c r="Z111" s="17">
        <f t="shared" si="124"/>
        <v>41.8</v>
      </c>
      <c r="AA111" s="17">
        <f t="shared" si="124"/>
        <v>45.5</v>
      </c>
      <c r="AB111" s="17">
        <f t="shared" si="124"/>
        <v>48.8</v>
      </c>
      <c r="AC111" s="17">
        <f t="shared" si="124"/>
        <v>48</v>
      </c>
      <c r="AD111" s="17">
        <f t="shared" si="124"/>
        <v>42.599999999999994</v>
      </c>
      <c r="AE111" s="17">
        <f t="shared" si="124"/>
        <v>45.8</v>
      </c>
      <c r="AF111" s="17">
        <f t="shared" si="124"/>
        <v>44.7</v>
      </c>
      <c r="AG111" s="17">
        <f t="shared" si="124"/>
        <v>47.599999999999994</v>
      </c>
      <c r="AH111" s="17">
        <f t="shared" si="124"/>
        <v>44.099999999999994</v>
      </c>
      <c r="AI111" s="17">
        <f t="shared" si="124"/>
        <v>48.9</v>
      </c>
      <c r="AJ111" s="17">
        <f t="shared" si="124"/>
        <v>49.599999999999994</v>
      </c>
      <c r="AK111" s="96"/>
      <c r="AL111" s="16">
        <v>122.3</v>
      </c>
      <c r="AM111" s="16">
        <v>140.30000000000001</v>
      </c>
      <c r="AN111" s="16">
        <f>AN65</f>
        <v>177.6</v>
      </c>
      <c r="AO111" s="16">
        <f>AO65</f>
        <v>191.10000000000002</v>
      </c>
      <c r="AP111" s="16">
        <f>AP65</f>
        <v>171.5</v>
      </c>
      <c r="AQ111" s="16">
        <f>AQ65</f>
        <v>168.59999999999997</v>
      </c>
      <c r="AR111" s="17">
        <f t="shared" si="120"/>
        <v>179.7</v>
      </c>
      <c r="AS111" s="17">
        <f>AS65</f>
        <v>184.10000000000005</v>
      </c>
      <c r="AT111" s="17">
        <f>AT65</f>
        <v>180.7</v>
      </c>
    </row>
    <row r="112" spans="1:46" ht="15.95" customHeight="1" x14ac:dyDescent="0.4">
      <c r="A112" s="18" t="s">
        <v>46</v>
      </c>
      <c r="B112" s="12">
        <f t="shared" ref="B112:L112" si="125">B69</f>
        <v>0</v>
      </c>
      <c r="C112" s="12">
        <f t="shared" si="125"/>
        <v>0</v>
      </c>
      <c r="D112" s="12">
        <f t="shared" si="125"/>
        <v>0</v>
      </c>
      <c r="E112" s="12">
        <f t="shared" si="125"/>
        <v>0</v>
      </c>
      <c r="F112" s="12">
        <f t="shared" si="125"/>
        <v>0</v>
      </c>
      <c r="G112" s="12">
        <f t="shared" si="125"/>
        <v>0</v>
      </c>
      <c r="H112" s="12">
        <f t="shared" si="125"/>
        <v>0</v>
      </c>
      <c r="I112" s="12">
        <f t="shared" si="125"/>
        <v>0</v>
      </c>
      <c r="J112" s="12">
        <f t="shared" si="125"/>
        <v>0</v>
      </c>
      <c r="K112" s="12">
        <f t="shared" si="125"/>
        <v>0</v>
      </c>
      <c r="L112" s="12">
        <f t="shared" si="125"/>
        <v>0</v>
      </c>
      <c r="M112" s="12">
        <v>0</v>
      </c>
      <c r="N112" s="12">
        <v>0</v>
      </c>
      <c r="O112" s="12">
        <f>O69</f>
        <v>0</v>
      </c>
      <c r="P112" s="12">
        <f>P69</f>
        <v>0</v>
      </c>
      <c r="Q112" s="12">
        <v>0</v>
      </c>
      <c r="R112" s="12">
        <v>0</v>
      </c>
      <c r="S112" s="12">
        <f t="shared" ref="S112:AJ112" si="126">S69</f>
        <v>0</v>
      </c>
      <c r="T112" s="12">
        <f t="shared" si="126"/>
        <v>0</v>
      </c>
      <c r="U112" s="12">
        <f t="shared" si="126"/>
        <v>0</v>
      </c>
      <c r="V112" s="12">
        <f t="shared" si="126"/>
        <v>0</v>
      </c>
      <c r="W112" s="12">
        <f t="shared" si="126"/>
        <v>0</v>
      </c>
      <c r="X112" s="12">
        <f t="shared" si="126"/>
        <v>0</v>
      </c>
      <c r="Y112" s="13">
        <f t="shared" si="126"/>
        <v>0</v>
      </c>
      <c r="Z112" s="13">
        <f t="shared" si="126"/>
        <v>0</v>
      </c>
      <c r="AA112" s="13">
        <f t="shared" si="126"/>
        <v>0</v>
      </c>
      <c r="AB112" s="13">
        <f t="shared" si="126"/>
        <v>0</v>
      </c>
      <c r="AC112" s="13">
        <f t="shared" si="126"/>
        <v>0</v>
      </c>
      <c r="AD112" s="13">
        <f t="shared" si="126"/>
        <v>0</v>
      </c>
      <c r="AE112" s="13">
        <f t="shared" si="126"/>
        <v>0</v>
      </c>
      <c r="AF112" s="13">
        <f t="shared" si="126"/>
        <v>0</v>
      </c>
      <c r="AG112" s="13">
        <f t="shared" si="126"/>
        <v>0</v>
      </c>
      <c r="AH112" s="13">
        <f t="shared" si="126"/>
        <v>0</v>
      </c>
      <c r="AI112" s="13">
        <f t="shared" si="126"/>
        <v>0</v>
      </c>
      <c r="AJ112" s="13">
        <f t="shared" si="126"/>
        <v>0</v>
      </c>
      <c r="AK112" s="96"/>
      <c r="AL112" s="12">
        <v>0</v>
      </c>
      <c r="AM112" s="12">
        <v>0</v>
      </c>
      <c r="AN112" s="12">
        <v>0</v>
      </c>
      <c r="AO112" s="12">
        <f>AO69</f>
        <v>0</v>
      </c>
      <c r="AP112" s="12">
        <f>AP69</f>
        <v>0</v>
      </c>
      <c r="AQ112" s="12">
        <f>AQ69</f>
        <v>0</v>
      </c>
      <c r="AR112" s="13">
        <f t="shared" si="120"/>
        <v>0</v>
      </c>
      <c r="AS112" s="13">
        <f>AS69</f>
        <v>0</v>
      </c>
      <c r="AT112" s="13">
        <f>AT69</f>
        <v>0</v>
      </c>
    </row>
    <row r="113" spans="1:46" ht="15.95" customHeight="1" x14ac:dyDescent="0.4">
      <c r="A113" s="23" t="s">
        <v>15</v>
      </c>
      <c r="B113" s="21">
        <f t="shared" ref="B113:M113" si="127">SUM(B109:B112)</f>
        <v>200.1</v>
      </c>
      <c r="C113" s="21">
        <f t="shared" si="127"/>
        <v>204.70000000000002</v>
      </c>
      <c r="D113" s="21">
        <f t="shared" si="127"/>
        <v>227.2</v>
      </c>
      <c r="E113" s="21">
        <f t="shared" si="127"/>
        <v>243.09999999999997</v>
      </c>
      <c r="F113" s="21">
        <f t="shared" si="127"/>
        <v>251.8</v>
      </c>
      <c r="G113" s="21">
        <f t="shared" si="127"/>
        <v>263.7</v>
      </c>
      <c r="H113" s="21">
        <f t="shared" si="127"/>
        <v>272.5</v>
      </c>
      <c r="I113" s="21">
        <f t="shared" si="127"/>
        <v>276.5</v>
      </c>
      <c r="J113" s="21">
        <f t="shared" si="127"/>
        <v>283.30000000000007</v>
      </c>
      <c r="K113" s="21">
        <f t="shared" si="127"/>
        <v>274.2</v>
      </c>
      <c r="L113" s="21">
        <f t="shared" si="127"/>
        <v>277.60000000000002</v>
      </c>
      <c r="M113" s="21">
        <f t="shared" si="127"/>
        <v>276.09999999999997</v>
      </c>
      <c r="N113" s="21">
        <v>261.7</v>
      </c>
      <c r="O113" s="21">
        <f t="shared" ref="O113:AJ113" si="128">SUM(O109:O112)</f>
        <v>261.7</v>
      </c>
      <c r="P113" s="21">
        <f t="shared" si="128"/>
        <v>284.8</v>
      </c>
      <c r="Q113" s="21">
        <f t="shared" si="128"/>
        <v>289.39999999999998</v>
      </c>
      <c r="R113" s="21">
        <f t="shared" si="128"/>
        <v>286.89999999999998</v>
      </c>
      <c r="S113" s="21">
        <f t="shared" si="128"/>
        <v>292.59999999999997</v>
      </c>
      <c r="T113" s="21">
        <f t="shared" si="128"/>
        <v>302.99999999999994</v>
      </c>
      <c r="U113" s="21">
        <f t="shared" si="128"/>
        <v>312.20000000000005</v>
      </c>
      <c r="V113" s="21">
        <f t="shared" si="128"/>
        <v>328.8</v>
      </c>
      <c r="W113" s="21">
        <f t="shared" si="128"/>
        <v>302</v>
      </c>
      <c r="X113" s="21">
        <f t="shared" si="128"/>
        <v>295.5</v>
      </c>
      <c r="Y113" s="22">
        <f t="shared" si="128"/>
        <v>317.7</v>
      </c>
      <c r="Z113" s="22">
        <f t="shared" si="128"/>
        <v>303.10000000000002</v>
      </c>
      <c r="AA113" s="22">
        <f t="shared" si="128"/>
        <v>308.39999999999998</v>
      </c>
      <c r="AB113" s="22">
        <f t="shared" si="128"/>
        <v>305.2</v>
      </c>
      <c r="AC113" s="22">
        <f t="shared" si="128"/>
        <v>297.3</v>
      </c>
      <c r="AD113" s="22">
        <f t="shared" si="128"/>
        <v>257.5</v>
      </c>
      <c r="AE113" s="22">
        <f t="shared" si="128"/>
        <v>255.10000000000002</v>
      </c>
      <c r="AF113" s="22">
        <f t="shared" si="128"/>
        <v>255.10000000000002</v>
      </c>
      <c r="AG113" s="22">
        <f t="shared" si="128"/>
        <v>271.3</v>
      </c>
      <c r="AH113" s="22">
        <f t="shared" si="128"/>
        <v>258.39999999999998</v>
      </c>
      <c r="AI113" s="22">
        <f t="shared" si="128"/>
        <v>264.29999999999995</v>
      </c>
      <c r="AJ113" s="22">
        <f t="shared" si="128"/>
        <v>252.79999999999998</v>
      </c>
      <c r="AK113" s="96"/>
      <c r="AL113" s="21">
        <v>689.8</v>
      </c>
      <c r="AM113" s="21">
        <v>875.1</v>
      </c>
      <c r="AN113" s="21">
        <f>SUM(AN109:AN111)</f>
        <v>1064.5</v>
      </c>
      <c r="AO113" s="21">
        <f>SUM(AO109:AO111)</f>
        <v>1111.2000000000003</v>
      </c>
      <c r="AP113" s="21">
        <f>SUM(AP109:AP111)</f>
        <v>1097.5999999999999</v>
      </c>
      <c r="AQ113" s="21">
        <f>SUM(AQ109:AQ111)</f>
        <v>1194.6999999999998</v>
      </c>
      <c r="AR113" s="22">
        <f t="shared" si="120"/>
        <v>1244</v>
      </c>
      <c r="AS113" s="22">
        <f>SUM(AS109:AS112)</f>
        <v>1214.0000000000002</v>
      </c>
      <c r="AT113" s="22">
        <f>SUM(AT109:AT112)</f>
        <v>1039</v>
      </c>
    </row>
    <row r="114" spans="1:46" ht="15" customHeight="1" x14ac:dyDescent="0.4">
      <c r="A114" s="23" t="s">
        <v>58</v>
      </c>
      <c r="B114" s="9">
        <v>34.5</v>
      </c>
      <c r="C114" s="9">
        <v>47.9</v>
      </c>
      <c r="D114" s="9">
        <v>46.1</v>
      </c>
      <c r="E114" s="9">
        <v>41.5</v>
      </c>
      <c r="F114" s="9">
        <f t="shared" ref="F114:L114" si="129">F107-F113</f>
        <v>39</v>
      </c>
      <c r="G114" s="9">
        <f t="shared" si="129"/>
        <v>40.5</v>
      </c>
      <c r="H114" s="9">
        <f t="shared" si="129"/>
        <v>56</v>
      </c>
      <c r="I114" s="9">
        <f t="shared" si="129"/>
        <v>69.5</v>
      </c>
      <c r="J114" s="9">
        <f t="shared" si="129"/>
        <v>73.099999999999909</v>
      </c>
      <c r="K114" s="9">
        <f t="shared" si="129"/>
        <v>96.199999999999989</v>
      </c>
      <c r="L114" s="9">
        <f t="shared" si="129"/>
        <v>112.19999999999993</v>
      </c>
      <c r="M114" s="9">
        <v>127.6</v>
      </c>
      <c r="N114" s="9">
        <v>148.6</v>
      </c>
      <c r="O114" s="9">
        <f>O107-O113</f>
        <v>169.40000000000003</v>
      </c>
      <c r="P114" s="9">
        <f>P107-P113</f>
        <v>161.00000000000006</v>
      </c>
      <c r="Q114" s="9">
        <v>168</v>
      </c>
      <c r="R114" s="9">
        <v>170.3</v>
      </c>
      <c r="S114" s="9">
        <f t="shared" ref="S114:AJ114" si="130">S107-S113</f>
        <v>182.90000000000009</v>
      </c>
      <c r="T114" s="9">
        <f t="shared" si="130"/>
        <v>186.70000000000005</v>
      </c>
      <c r="U114" s="9">
        <f t="shared" si="130"/>
        <v>179.09999999999991</v>
      </c>
      <c r="V114" s="9">
        <f t="shared" si="130"/>
        <v>174.5</v>
      </c>
      <c r="W114" s="9">
        <f t="shared" si="130"/>
        <v>213.10000000000002</v>
      </c>
      <c r="X114" s="9">
        <f t="shared" si="130"/>
        <v>227.60000000000002</v>
      </c>
      <c r="Y114" s="10">
        <f t="shared" si="130"/>
        <v>204.7</v>
      </c>
      <c r="Z114" s="10">
        <f t="shared" si="130"/>
        <v>230.69999999999993</v>
      </c>
      <c r="AA114" s="10">
        <f t="shared" si="130"/>
        <v>227.89999999999998</v>
      </c>
      <c r="AB114" s="10">
        <f t="shared" si="130"/>
        <v>231.49999999999994</v>
      </c>
      <c r="AC114" s="10">
        <f t="shared" si="130"/>
        <v>237.40000000000003</v>
      </c>
      <c r="AD114" s="10">
        <f t="shared" si="130"/>
        <v>260.5</v>
      </c>
      <c r="AE114" s="10">
        <f t="shared" si="130"/>
        <v>259.39999999999998</v>
      </c>
      <c r="AF114" s="10">
        <f t="shared" si="130"/>
        <v>261</v>
      </c>
      <c r="AG114" s="10">
        <f t="shared" si="130"/>
        <v>243.00000000000006</v>
      </c>
      <c r="AH114" s="10">
        <f t="shared" si="130"/>
        <v>252.20000000000005</v>
      </c>
      <c r="AI114" s="10">
        <f t="shared" si="130"/>
        <v>250.80000000000007</v>
      </c>
      <c r="AJ114" s="10">
        <f t="shared" si="130"/>
        <v>268.79999999999995</v>
      </c>
      <c r="AK114" s="96"/>
      <c r="AL114" s="9">
        <v>60.3</v>
      </c>
      <c r="AM114" s="9">
        <v>170</v>
      </c>
      <c r="AN114" s="9">
        <f>AN107-AN113</f>
        <v>205</v>
      </c>
      <c r="AO114" s="9">
        <f>AO107-AO113</f>
        <v>409.09999999999991</v>
      </c>
      <c r="AP114" s="9">
        <f>AP107-AP113</f>
        <v>647.00000000000023</v>
      </c>
      <c r="AQ114" s="9">
        <f>AQ107-AQ113</f>
        <v>718.99999999999977</v>
      </c>
      <c r="AR114" s="10">
        <f t="shared" si="120"/>
        <v>819.90000000000009</v>
      </c>
      <c r="AS114" s="10">
        <f>AS107-AS113</f>
        <v>927.49999999999977</v>
      </c>
      <c r="AT114" s="10">
        <f>AT107-AT113</f>
        <v>1023.9000000000001</v>
      </c>
    </row>
    <row r="115" spans="1:46" ht="15" customHeight="1" x14ac:dyDescent="0.4">
      <c r="A115" s="20" t="s">
        <v>17</v>
      </c>
      <c r="B115" s="16">
        <v>-1.2</v>
      </c>
      <c r="C115" s="16">
        <v>2</v>
      </c>
      <c r="D115" s="16">
        <v>2.4</v>
      </c>
      <c r="E115" s="16">
        <v>3.9</v>
      </c>
      <c r="F115" s="16">
        <v>3.7</v>
      </c>
      <c r="G115" s="16">
        <v>3.2</v>
      </c>
      <c r="H115" s="16">
        <v>3</v>
      </c>
      <c r="I115" s="16">
        <f>I16</f>
        <v>2.6</v>
      </c>
      <c r="J115" s="16">
        <f>J16</f>
        <v>2.4</v>
      </c>
      <c r="K115" s="16">
        <f>K16</f>
        <v>0.1</v>
      </c>
      <c r="L115" s="16">
        <f>L16</f>
        <v>0.1</v>
      </c>
      <c r="M115" s="16">
        <v>-0.9</v>
      </c>
      <c r="N115" s="16">
        <v>-1.2</v>
      </c>
      <c r="O115" s="16">
        <f>O16</f>
        <v>-0.9</v>
      </c>
      <c r="P115" s="16">
        <f>P16</f>
        <v>-1.7</v>
      </c>
      <c r="Q115" s="16">
        <v>-1.4</v>
      </c>
      <c r="R115" s="16">
        <v>-1.4</v>
      </c>
      <c r="S115" s="16">
        <f t="shared" ref="S115:AJ115" si="131">S16</f>
        <v>-0.5</v>
      </c>
      <c r="T115" s="16">
        <f t="shared" si="131"/>
        <v>1.7</v>
      </c>
      <c r="U115" s="16">
        <f t="shared" si="131"/>
        <v>3.5</v>
      </c>
      <c r="V115" s="16">
        <f t="shared" si="131"/>
        <v>3.9</v>
      </c>
      <c r="W115" s="16">
        <f t="shared" si="131"/>
        <v>3.7</v>
      </c>
      <c r="X115" s="16">
        <f t="shared" si="131"/>
        <v>5</v>
      </c>
      <c r="Y115" s="17">
        <f t="shared" si="131"/>
        <v>6.8</v>
      </c>
      <c r="Z115" s="17">
        <f t="shared" si="131"/>
        <v>7.3</v>
      </c>
      <c r="AA115" s="17">
        <f t="shared" si="131"/>
        <v>4.7</v>
      </c>
      <c r="AB115" s="17">
        <f t="shared" si="131"/>
        <v>3.8</v>
      </c>
      <c r="AC115" s="17">
        <f t="shared" si="131"/>
        <v>-1.9</v>
      </c>
      <c r="AD115" s="17">
        <f t="shared" si="131"/>
        <v>-14.6</v>
      </c>
      <c r="AE115" s="17">
        <f t="shared" si="131"/>
        <v>-18.600000000000001</v>
      </c>
      <c r="AF115" s="17">
        <f t="shared" si="131"/>
        <v>-20.3</v>
      </c>
      <c r="AG115" s="17">
        <f t="shared" si="131"/>
        <v>-25.1</v>
      </c>
      <c r="AH115" s="17">
        <f t="shared" si="131"/>
        <v>-36.700000000000003</v>
      </c>
      <c r="AI115" s="17">
        <f t="shared" si="131"/>
        <v>-50</v>
      </c>
      <c r="AJ115" s="17">
        <f t="shared" si="131"/>
        <v>-51.2</v>
      </c>
      <c r="AK115" s="96"/>
      <c r="AL115" s="16">
        <v>-11</v>
      </c>
      <c r="AM115" s="16">
        <v>7.1</v>
      </c>
      <c r="AN115" s="16">
        <f>SUM(F115:I115)</f>
        <v>12.5</v>
      </c>
      <c r="AO115" s="16">
        <f>SUM(J115:M115)</f>
        <v>1.7000000000000002</v>
      </c>
      <c r="AP115" s="16">
        <f>SUM(N115:Q115)</f>
        <v>-5.1999999999999993</v>
      </c>
      <c r="AQ115" s="16">
        <f>SUM(R115:U115)</f>
        <v>3.3</v>
      </c>
      <c r="AR115" s="17">
        <f t="shared" si="120"/>
        <v>19.399999999999999</v>
      </c>
      <c r="AS115" s="17">
        <f>SUM(Z115:AC115)</f>
        <v>13.9</v>
      </c>
      <c r="AT115" s="29">
        <f>SUM(AD115:AG115)</f>
        <v>-78.599999999999994</v>
      </c>
    </row>
    <row r="116" spans="1:46" ht="15" customHeight="1" x14ac:dyDescent="0.4">
      <c r="A116" s="20" t="s">
        <v>18</v>
      </c>
      <c r="B116" s="12">
        <v>3.4</v>
      </c>
      <c r="C116" s="12">
        <v>2.2000000000000002</v>
      </c>
      <c r="D116" s="12">
        <v>0.5</v>
      </c>
      <c r="E116" s="12">
        <v>0.7</v>
      </c>
      <c r="F116" s="12">
        <v>4.2</v>
      </c>
      <c r="G116" s="12">
        <v>2.6</v>
      </c>
      <c r="H116" s="12">
        <v>1.9</v>
      </c>
      <c r="I116" s="12">
        <v>2.8</v>
      </c>
      <c r="J116" s="12">
        <f>J93</f>
        <v>-0.40000000000000036</v>
      </c>
      <c r="K116" s="12">
        <f>K93</f>
        <v>2.5</v>
      </c>
      <c r="L116" s="12">
        <f>L93</f>
        <v>3.5</v>
      </c>
      <c r="M116" s="12">
        <v>2</v>
      </c>
      <c r="N116" s="12">
        <v>5.0999999999999996</v>
      </c>
      <c r="O116" s="12">
        <f>O93</f>
        <v>7.5</v>
      </c>
      <c r="P116" s="12">
        <f>P93</f>
        <v>0.5</v>
      </c>
      <c r="Q116" s="12">
        <v>3.4</v>
      </c>
      <c r="R116" s="12">
        <v>5.7</v>
      </c>
      <c r="S116" s="12">
        <f t="shared" ref="S116:AJ116" si="132">S93</f>
        <v>-8.3000000000000007</v>
      </c>
      <c r="T116" s="12">
        <f t="shared" si="132"/>
        <v>7.2</v>
      </c>
      <c r="U116" s="12">
        <f t="shared" si="132"/>
        <v>-1.5</v>
      </c>
      <c r="V116" s="12">
        <f t="shared" si="132"/>
        <v>-0.4</v>
      </c>
      <c r="W116" s="12">
        <f t="shared" si="132"/>
        <v>-1.2</v>
      </c>
      <c r="X116" s="12">
        <f t="shared" si="132"/>
        <v>-0.2</v>
      </c>
      <c r="Y116" s="13">
        <f t="shared" si="132"/>
        <v>-1.9</v>
      </c>
      <c r="Z116" s="13">
        <f t="shared" si="132"/>
        <v>0.3</v>
      </c>
      <c r="AA116" s="13">
        <f t="shared" si="132"/>
        <v>1.9</v>
      </c>
      <c r="AB116" s="13">
        <f t="shared" si="132"/>
        <v>1.1000000000000001</v>
      </c>
      <c r="AC116" s="13">
        <f t="shared" si="132"/>
        <v>6.6000000000000005</v>
      </c>
      <c r="AD116" s="13">
        <f t="shared" si="132"/>
        <v>0.8</v>
      </c>
      <c r="AE116" s="13">
        <f t="shared" si="132"/>
        <v>-2</v>
      </c>
      <c r="AF116" s="13">
        <f t="shared" si="132"/>
        <v>1.5999999999999999</v>
      </c>
      <c r="AG116" s="13">
        <f t="shared" si="132"/>
        <v>6</v>
      </c>
      <c r="AH116" s="13">
        <f t="shared" si="132"/>
        <v>5.3</v>
      </c>
      <c r="AI116" s="13">
        <f t="shared" si="132"/>
        <v>2.9</v>
      </c>
      <c r="AJ116" s="13">
        <f t="shared" si="132"/>
        <v>5.0999999999999996</v>
      </c>
      <c r="AK116" s="96"/>
      <c r="AL116" s="12">
        <v>13.2</v>
      </c>
      <c r="AM116" s="12">
        <v>6.8</v>
      </c>
      <c r="AN116" s="12">
        <f>SUM(F116:I116)</f>
        <v>11.5</v>
      </c>
      <c r="AO116" s="12">
        <f>SUM(J116:M116)</f>
        <v>7.6</v>
      </c>
      <c r="AP116" s="12">
        <f>SUM(N116:Q116)</f>
        <v>16.5</v>
      </c>
      <c r="AQ116" s="12">
        <f>SUM(R116:U116)</f>
        <v>3.0999999999999996</v>
      </c>
      <c r="AR116" s="13">
        <f t="shared" si="120"/>
        <v>-3.7</v>
      </c>
      <c r="AS116" s="13">
        <f>SUM(Z116:AC116)</f>
        <v>9.9</v>
      </c>
      <c r="AT116" s="30">
        <f>SUM(AD116:AG116)</f>
        <v>6.4</v>
      </c>
    </row>
    <row r="117" spans="1:46" ht="15" customHeight="1" x14ac:dyDescent="0.4">
      <c r="A117" s="20" t="s">
        <v>59</v>
      </c>
      <c r="B117" s="14">
        <v>36.700000000000003</v>
      </c>
      <c r="C117" s="14">
        <v>52.1</v>
      </c>
      <c r="D117" s="14">
        <v>49</v>
      </c>
      <c r="E117" s="14">
        <v>46.1</v>
      </c>
      <c r="F117" s="14">
        <f t="shared" ref="F117:M117" si="133">SUM(F114:F116)</f>
        <v>46.900000000000006</v>
      </c>
      <c r="G117" s="14">
        <f t="shared" si="133"/>
        <v>46.300000000000004</v>
      </c>
      <c r="H117" s="14">
        <f t="shared" si="133"/>
        <v>60.9</v>
      </c>
      <c r="I117" s="14">
        <f t="shared" si="133"/>
        <v>74.899999999999991</v>
      </c>
      <c r="J117" s="14">
        <f t="shared" si="133"/>
        <v>75.099999999999909</v>
      </c>
      <c r="K117" s="14">
        <f t="shared" si="133"/>
        <v>98.799999999999983</v>
      </c>
      <c r="L117" s="14">
        <f t="shared" si="133"/>
        <v>115.79999999999993</v>
      </c>
      <c r="M117" s="14">
        <f t="shared" si="133"/>
        <v>128.69999999999999</v>
      </c>
      <c r="N117" s="14">
        <v>152.5</v>
      </c>
      <c r="O117" s="14">
        <f t="shared" ref="O117:AJ117" si="134">SUM(O114:O116)</f>
        <v>176.00000000000003</v>
      </c>
      <c r="P117" s="14">
        <f t="shared" si="134"/>
        <v>159.80000000000007</v>
      </c>
      <c r="Q117" s="14">
        <f t="shared" si="134"/>
        <v>170</v>
      </c>
      <c r="R117" s="14">
        <f t="shared" si="134"/>
        <v>174.6</v>
      </c>
      <c r="S117" s="14">
        <f t="shared" si="134"/>
        <v>174.10000000000008</v>
      </c>
      <c r="T117" s="14">
        <f t="shared" si="134"/>
        <v>195.60000000000002</v>
      </c>
      <c r="U117" s="14">
        <f t="shared" si="134"/>
        <v>181.09999999999991</v>
      </c>
      <c r="V117" s="14">
        <f t="shared" si="134"/>
        <v>178</v>
      </c>
      <c r="W117" s="14">
        <f t="shared" si="134"/>
        <v>215.60000000000002</v>
      </c>
      <c r="X117" s="14">
        <f t="shared" si="134"/>
        <v>232.40000000000003</v>
      </c>
      <c r="Y117" s="15">
        <f t="shared" si="134"/>
        <v>209.6</v>
      </c>
      <c r="Z117" s="15">
        <f t="shared" si="134"/>
        <v>238.29999999999995</v>
      </c>
      <c r="AA117" s="15">
        <f t="shared" si="134"/>
        <v>234.49999999999997</v>
      </c>
      <c r="AB117" s="15">
        <f t="shared" si="134"/>
        <v>236.39999999999995</v>
      </c>
      <c r="AC117" s="15">
        <f t="shared" si="134"/>
        <v>242.10000000000002</v>
      </c>
      <c r="AD117" s="15">
        <f t="shared" si="134"/>
        <v>246.70000000000002</v>
      </c>
      <c r="AE117" s="15">
        <f t="shared" si="134"/>
        <v>238.79999999999998</v>
      </c>
      <c r="AF117" s="15">
        <f t="shared" si="134"/>
        <v>242.29999999999998</v>
      </c>
      <c r="AG117" s="15">
        <f t="shared" si="134"/>
        <v>223.90000000000006</v>
      </c>
      <c r="AH117" s="15">
        <f t="shared" si="134"/>
        <v>220.80000000000007</v>
      </c>
      <c r="AI117" s="15">
        <f t="shared" si="134"/>
        <v>203.70000000000007</v>
      </c>
      <c r="AJ117" s="15">
        <f t="shared" si="134"/>
        <v>222.69999999999996</v>
      </c>
      <c r="AK117" s="96"/>
      <c r="AL117" s="14">
        <v>62.5</v>
      </c>
      <c r="AM117" s="14">
        <v>183.9</v>
      </c>
      <c r="AN117" s="14">
        <f>SUM(AN114:AN116)</f>
        <v>229</v>
      </c>
      <c r="AO117" s="14">
        <f>SUM(AO114:AO116)</f>
        <v>418.39999999999992</v>
      </c>
      <c r="AP117" s="14">
        <f>SUM(AP114:AP116)</f>
        <v>658.30000000000018</v>
      </c>
      <c r="AQ117" s="14">
        <f>SUM(AQ114:AQ116)</f>
        <v>725.39999999999975</v>
      </c>
      <c r="AR117" s="15">
        <f t="shared" si="120"/>
        <v>835.6</v>
      </c>
      <c r="AS117" s="15">
        <f>SUM(AS114:AS116)</f>
        <v>951.29999999999973</v>
      </c>
      <c r="AT117" s="15">
        <f>SUM(AT114:AT116)</f>
        <v>951.7</v>
      </c>
    </row>
    <row r="118" spans="1:46" ht="15" customHeight="1" x14ac:dyDescent="0.4">
      <c r="A118" s="20" t="s">
        <v>60</v>
      </c>
      <c r="B118" s="12">
        <v>-5.8</v>
      </c>
      <c r="C118" s="12">
        <v>-4.0999999999999996</v>
      </c>
      <c r="D118" s="12">
        <v>-4</v>
      </c>
      <c r="E118" s="12">
        <v>-3.8</v>
      </c>
      <c r="F118" s="12">
        <v>-5.2</v>
      </c>
      <c r="G118" s="12">
        <v>-4.3</v>
      </c>
      <c r="H118" s="12">
        <f>H98</f>
        <v>-5</v>
      </c>
      <c r="I118" s="12">
        <f>I98</f>
        <v>-7.5</v>
      </c>
      <c r="J118" s="12">
        <f>J98</f>
        <v>-5.3</v>
      </c>
      <c r="K118" s="12">
        <f>K98</f>
        <v>-5.6000000000000005</v>
      </c>
      <c r="L118" s="12">
        <f>L98</f>
        <v>-5.6000000000000005</v>
      </c>
      <c r="M118" s="12">
        <v>-10.8</v>
      </c>
      <c r="N118" s="12">
        <v>-10.7</v>
      </c>
      <c r="O118" s="12">
        <f>O98</f>
        <v>-15.5</v>
      </c>
      <c r="P118" s="12">
        <f>P98</f>
        <v>-12.7</v>
      </c>
      <c r="Q118" s="12">
        <v>-10.1</v>
      </c>
      <c r="R118" s="12">
        <v>-33.1</v>
      </c>
      <c r="S118" s="12">
        <f t="shared" ref="S118:AJ118" si="135">S98</f>
        <v>-36</v>
      </c>
      <c r="T118" s="12">
        <f t="shared" si="135"/>
        <v>-42.510000000000005</v>
      </c>
      <c r="U118" s="12">
        <f t="shared" si="135"/>
        <v>-39.899999999999977</v>
      </c>
      <c r="V118" s="12">
        <f t="shared" si="135"/>
        <v>-31.900000000000002</v>
      </c>
      <c r="W118" s="12">
        <f t="shared" si="135"/>
        <v>-41.6</v>
      </c>
      <c r="X118" s="12">
        <f t="shared" si="135"/>
        <v>-38.299999999999997</v>
      </c>
      <c r="Y118" s="13">
        <f t="shared" si="135"/>
        <v>-38.799999999999997</v>
      </c>
      <c r="Z118" s="13">
        <f t="shared" si="135"/>
        <v>-41.6</v>
      </c>
      <c r="AA118" s="13">
        <f t="shared" si="135"/>
        <v>-40.400000000000006</v>
      </c>
      <c r="AB118" s="13">
        <f t="shared" si="135"/>
        <v>-46</v>
      </c>
      <c r="AC118" s="13">
        <f t="shared" si="135"/>
        <v>-19.5</v>
      </c>
      <c r="AD118" s="13">
        <f t="shared" si="135"/>
        <v>-39.599999999999994</v>
      </c>
      <c r="AE118" s="13">
        <f t="shared" si="135"/>
        <v>-41.099999999999994</v>
      </c>
      <c r="AF118" s="13">
        <f t="shared" si="135"/>
        <v>-45.599999999999994</v>
      </c>
      <c r="AG118" s="13">
        <f t="shared" si="135"/>
        <v>-50</v>
      </c>
      <c r="AH118" s="13">
        <f t="shared" si="135"/>
        <v>-40.4</v>
      </c>
      <c r="AI118" s="13">
        <f t="shared" si="135"/>
        <v>-33.700000000000003</v>
      </c>
      <c r="AJ118" s="13">
        <f t="shared" si="135"/>
        <v>-24.9</v>
      </c>
      <c r="AK118" s="96"/>
      <c r="AL118" s="12">
        <v>-2.6</v>
      </c>
      <c r="AM118" s="12">
        <v>-17.7</v>
      </c>
      <c r="AN118" s="12">
        <f>AN98</f>
        <v>-22</v>
      </c>
      <c r="AO118" s="12">
        <f>SUM(J118:M118)</f>
        <v>-27.3</v>
      </c>
      <c r="AP118" s="12">
        <f>SUM(N118:Q118)</f>
        <v>-49</v>
      </c>
      <c r="AQ118" s="12">
        <f>SUM(R118:U118)</f>
        <v>-151.51</v>
      </c>
      <c r="AR118" s="13">
        <f t="shared" si="120"/>
        <v>-150.6</v>
      </c>
      <c r="AS118" s="13">
        <f>SUM(Z118:AC118)</f>
        <v>-147.5</v>
      </c>
      <c r="AT118" s="30">
        <f>SUM(AD118:AG118)</f>
        <v>-176.29999999999998</v>
      </c>
    </row>
    <row r="119" spans="1:46" ht="15.95" customHeight="1" x14ac:dyDescent="0.4">
      <c r="A119" s="20" t="s">
        <v>61</v>
      </c>
      <c r="B119" s="24">
        <v>30.9</v>
      </c>
      <c r="C119" s="24">
        <v>48</v>
      </c>
      <c r="D119" s="24">
        <v>45</v>
      </c>
      <c r="E119" s="24">
        <v>42.3</v>
      </c>
      <c r="F119" s="24">
        <f t="shared" ref="F119:M119" si="136">SUM(F117:F118)</f>
        <v>41.7</v>
      </c>
      <c r="G119" s="24">
        <f t="shared" si="136"/>
        <v>42.000000000000007</v>
      </c>
      <c r="H119" s="24">
        <f t="shared" si="136"/>
        <v>55.9</v>
      </c>
      <c r="I119" s="24">
        <f t="shared" si="136"/>
        <v>67.399999999999991</v>
      </c>
      <c r="J119" s="24">
        <f t="shared" si="136"/>
        <v>69.799999999999912</v>
      </c>
      <c r="K119" s="24">
        <f t="shared" si="136"/>
        <v>93.199999999999989</v>
      </c>
      <c r="L119" s="24">
        <f t="shared" si="136"/>
        <v>110.19999999999993</v>
      </c>
      <c r="M119" s="24">
        <f t="shared" si="136"/>
        <v>117.89999999999999</v>
      </c>
      <c r="N119" s="24">
        <v>141.80000000000001</v>
      </c>
      <c r="O119" s="24">
        <f t="shared" ref="O119:AJ119" si="137">SUM(O117:O118)</f>
        <v>160.50000000000003</v>
      </c>
      <c r="P119" s="24">
        <f t="shared" si="137"/>
        <v>147.10000000000008</v>
      </c>
      <c r="Q119" s="24">
        <f t="shared" si="137"/>
        <v>159.9</v>
      </c>
      <c r="R119" s="24">
        <f t="shared" si="137"/>
        <v>141.5</v>
      </c>
      <c r="S119" s="24">
        <f t="shared" si="137"/>
        <v>138.10000000000008</v>
      </c>
      <c r="T119" s="24">
        <f t="shared" si="137"/>
        <v>153.09000000000003</v>
      </c>
      <c r="U119" s="24">
        <f t="shared" si="137"/>
        <v>141.19999999999993</v>
      </c>
      <c r="V119" s="24">
        <f t="shared" si="137"/>
        <v>146.1</v>
      </c>
      <c r="W119" s="24">
        <f t="shared" si="137"/>
        <v>174.00000000000003</v>
      </c>
      <c r="X119" s="24">
        <f t="shared" si="137"/>
        <v>194.10000000000002</v>
      </c>
      <c r="Y119" s="25">
        <f t="shared" si="137"/>
        <v>170.8</v>
      </c>
      <c r="Z119" s="25">
        <f t="shared" si="137"/>
        <v>196.69999999999996</v>
      </c>
      <c r="AA119" s="25">
        <f t="shared" si="137"/>
        <v>194.09999999999997</v>
      </c>
      <c r="AB119" s="25">
        <f t="shared" si="137"/>
        <v>190.39999999999995</v>
      </c>
      <c r="AC119" s="25">
        <f t="shared" si="137"/>
        <v>222.60000000000002</v>
      </c>
      <c r="AD119" s="25">
        <f t="shared" si="137"/>
        <v>207.10000000000002</v>
      </c>
      <c r="AE119" s="25">
        <f t="shared" si="137"/>
        <v>197.7</v>
      </c>
      <c r="AF119" s="25">
        <f t="shared" si="137"/>
        <v>196.7</v>
      </c>
      <c r="AG119" s="25">
        <f t="shared" si="137"/>
        <v>173.90000000000006</v>
      </c>
      <c r="AH119" s="25">
        <f t="shared" si="137"/>
        <v>180.40000000000006</v>
      </c>
      <c r="AI119" s="25">
        <f t="shared" si="137"/>
        <v>170.00000000000006</v>
      </c>
      <c r="AJ119" s="25">
        <f t="shared" si="137"/>
        <v>197.79999999999995</v>
      </c>
      <c r="AK119" s="96"/>
      <c r="AL119" s="24">
        <v>59.9</v>
      </c>
      <c r="AM119" s="24">
        <v>166.2</v>
      </c>
      <c r="AN119" s="24">
        <f>SUM(AN117:AN118)</f>
        <v>207</v>
      </c>
      <c r="AO119" s="24">
        <f>SUM(AO117:AO118)</f>
        <v>391.09999999999991</v>
      </c>
      <c r="AP119" s="24">
        <f>SUM(AP117:AP118)</f>
        <v>609.30000000000018</v>
      </c>
      <c r="AQ119" s="24">
        <f>SUM(AQ117:AQ118)</f>
        <v>573.88999999999976</v>
      </c>
      <c r="AR119" s="25">
        <f t="shared" si="120"/>
        <v>685</v>
      </c>
      <c r="AS119" s="25">
        <f>SUM(AS117:AS118)</f>
        <v>803.79999999999973</v>
      </c>
      <c r="AT119" s="25">
        <f>SUM(AT117:AT118)</f>
        <v>775.40000000000009</v>
      </c>
    </row>
    <row r="120" spans="1:46" ht="15.95" customHeight="1" x14ac:dyDescent="0.4">
      <c r="A120" s="23" t="s">
        <v>22</v>
      </c>
      <c r="B120" s="26">
        <f t="shared" ref="B120:AI120" si="138">B119/B122</f>
        <v>0.14122486288848263</v>
      </c>
      <c r="C120" s="26">
        <f t="shared" si="138"/>
        <v>0.11961126339396959</v>
      </c>
      <c r="D120" s="26">
        <f t="shared" si="138"/>
        <v>0.11141371626640258</v>
      </c>
      <c r="E120" s="26">
        <f t="shared" si="138"/>
        <v>0.10367647058823529</v>
      </c>
      <c r="F120" s="26">
        <f t="shared" si="138"/>
        <v>0.10158343483556639</v>
      </c>
      <c r="G120" s="26">
        <f t="shared" si="138"/>
        <v>0.1018428709990301</v>
      </c>
      <c r="H120" s="26">
        <f t="shared" si="138"/>
        <v>0.13489382239382239</v>
      </c>
      <c r="I120" s="26">
        <f t="shared" si="138"/>
        <v>0.16225324987963408</v>
      </c>
      <c r="J120" s="26">
        <f t="shared" si="138"/>
        <v>0.16726575605080257</v>
      </c>
      <c r="K120" s="26">
        <f t="shared" si="138"/>
        <v>0.22506640907993233</v>
      </c>
      <c r="L120" s="26">
        <f t="shared" si="138"/>
        <v>0.26605504587155948</v>
      </c>
      <c r="M120" s="26">
        <f t="shared" si="138"/>
        <v>0.28658240155566356</v>
      </c>
      <c r="N120" s="26">
        <f t="shared" si="138"/>
        <v>0.35619191158000502</v>
      </c>
      <c r="O120" s="26">
        <f t="shared" si="138"/>
        <v>0.41323377960865099</v>
      </c>
      <c r="P120" s="26">
        <f t="shared" si="138"/>
        <v>0.38158236057068762</v>
      </c>
      <c r="Q120" s="26">
        <f t="shared" si="138"/>
        <v>0.4206787687450671</v>
      </c>
      <c r="R120" s="26">
        <f t="shared" si="138"/>
        <v>0.38171027785271111</v>
      </c>
      <c r="S120" s="26">
        <f t="shared" si="138"/>
        <v>0.37929140346058793</v>
      </c>
      <c r="T120" s="26">
        <f t="shared" si="138"/>
        <v>0.42750628316112826</v>
      </c>
      <c r="U120" s="26">
        <f t="shared" si="138"/>
        <v>0.40102243680772487</v>
      </c>
      <c r="V120" s="26">
        <f t="shared" si="138"/>
        <v>0.42091616248919617</v>
      </c>
      <c r="W120" s="26">
        <f t="shared" si="138"/>
        <v>0.50966608084358533</v>
      </c>
      <c r="X120" s="26">
        <f t="shared" si="138"/>
        <v>0.57222877358490576</v>
      </c>
      <c r="Y120" s="26">
        <f t="shared" si="138"/>
        <v>0.50607407407407412</v>
      </c>
      <c r="Z120" s="26">
        <f t="shared" si="138"/>
        <v>0.58751493428912771</v>
      </c>
      <c r="AA120" s="26">
        <f t="shared" si="138"/>
        <v>0.60204714640198509</v>
      </c>
      <c r="AB120" s="26">
        <f t="shared" si="138"/>
        <v>0.60540540540540522</v>
      </c>
      <c r="AC120" s="26">
        <f t="shared" si="138"/>
        <v>0.73830845771144282</v>
      </c>
      <c r="AD120" s="26">
        <f t="shared" si="138"/>
        <v>0.71339993110575273</v>
      </c>
      <c r="AE120" s="26">
        <f t="shared" si="138"/>
        <v>0.72577092511013219</v>
      </c>
      <c r="AF120" s="26">
        <f t="shared" si="138"/>
        <v>0.75335120643431619</v>
      </c>
      <c r="AG120" s="26">
        <f t="shared" si="138"/>
        <v>0.69448881789137407</v>
      </c>
      <c r="AH120" s="26">
        <f t="shared" si="138"/>
        <v>0.76700680272108879</v>
      </c>
      <c r="AI120" s="26">
        <f t="shared" si="138"/>
        <v>0.75622775800711761</v>
      </c>
      <c r="AJ120" s="26">
        <v>0.91</v>
      </c>
      <c r="AL120" s="26">
        <f t="shared" ref="AL120:AQ120" si="139">AL119/AL122</f>
        <v>0.3057682491066871</v>
      </c>
      <c r="AM120" s="26">
        <f t="shared" si="139"/>
        <v>0.46346904629113211</v>
      </c>
      <c r="AN120" s="26">
        <f t="shared" si="139"/>
        <v>0.50291545189504372</v>
      </c>
      <c r="AO120" s="26">
        <f t="shared" si="139"/>
        <v>0.94400193096789742</v>
      </c>
      <c r="AP120" s="26">
        <f t="shared" si="139"/>
        <v>1.5703608247422685</v>
      </c>
      <c r="AQ120" s="26">
        <f t="shared" si="139"/>
        <v>1.5888427464008854</v>
      </c>
      <c r="AR120" s="26">
        <f t="shared" si="120"/>
        <v>2.008885090991761</v>
      </c>
      <c r="AS120" s="26">
        <f>AS119/AS122</f>
        <v>2.5260842237586414</v>
      </c>
      <c r="AT120" s="26">
        <f>AT119/AT122</f>
        <v>2.8900484532240034</v>
      </c>
    </row>
    <row r="121" spans="1:46" ht="15.95" customHeight="1" x14ac:dyDescent="0.4">
      <c r="A121" s="23" t="s">
        <v>23</v>
      </c>
      <c r="B121" s="26">
        <f t="shared" ref="B121:AI121" si="140">B119/B123</f>
        <v>0.14122486288848263</v>
      </c>
      <c r="C121" s="26">
        <f t="shared" si="140"/>
        <v>0.11961126339396959</v>
      </c>
      <c r="D121" s="26">
        <f t="shared" si="140"/>
        <v>0.11141371626640258</v>
      </c>
      <c r="E121" s="26">
        <f t="shared" si="140"/>
        <v>0.10367647058823529</v>
      </c>
      <c r="F121" s="26">
        <f t="shared" si="140"/>
        <v>0.10158343483556639</v>
      </c>
      <c r="G121" s="26">
        <f t="shared" si="140"/>
        <v>0.1018428709990301</v>
      </c>
      <c r="H121" s="26">
        <f t="shared" si="140"/>
        <v>0.13489382239382239</v>
      </c>
      <c r="I121" s="26">
        <f t="shared" si="140"/>
        <v>0.16225324987963408</v>
      </c>
      <c r="J121" s="26">
        <f t="shared" si="140"/>
        <v>0.16646792272835656</v>
      </c>
      <c r="K121" s="26">
        <f t="shared" si="140"/>
        <v>0.22164090368608796</v>
      </c>
      <c r="L121" s="26">
        <f t="shared" si="140"/>
        <v>0.26244343891402699</v>
      </c>
      <c r="M121" s="26">
        <f t="shared" si="140"/>
        <v>0.28658240155566356</v>
      </c>
      <c r="N121" s="26">
        <f t="shared" si="140"/>
        <v>0.3497779970399606</v>
      </c>
      <c r="O121" s="26">
        <f t="shared" si="140"/>
        <v>0.40428211586901769</v>
      </c>
      <c r="P121" s="26">
        <f t="shared" si="140"/>
        <v>0.36950514945993485</v>
      </c>
      <c r="Q121" s="26">
        <f t="shared" si="140"/>
        <v>0.41371280724450193</v>
      </c>
      <c r="R121" s="26">
        <f t="shared" si="140"/>
        <v>0.37945829981228213</v>
      </c>
      <c r="S121" s="26">
        <f t="shared" si="140"/>
        <v>0.37763193874760753</v>
      </c>
      <c r="T121" s="26">
        <f t="shared" si="140"/>
        <v>0.425131907803388</v>
      </c>
      <c r="U121" s="26">
        <f t="shared" si="140"/>
        <v>0.39887005649717494</v>
      </c>
      <c r="V121" s="26">
        <f t="shared" si="140"/>
        <v>0.41886467889908252</v>
      </c>
      <c r="W121" s="26">
        <f t="shared" si="140"/>
        <v>0.50610820244328103</v>
      </c>
      <c r="X121" s="26">
        <f t="shared" si="140"/>
        <v>0.56098265895953758</v>
      </c>
      <c r="Y121" s="26">
        <f t="shared" si="140"/>
        <v>0.49665600465251536</v>
      </c>
      <c r="Z121" s="26">
        <f t="shared" si="140"/>
        <v>0.57734076900498965</v>
      </c>
      <c r="AA121" s="26">
        <f t="shared" si="140"/>
        <v>0.59962928637627422</v>
      </c>
      <c r="AB121" s="26">
        <f t="shared" si="140"/>
        <v>0.60176991150442471</v>
      </c>
      <c r="AC121" s="26">
        <f t="shared" si="140"/>
        <v>0.72555410691003919</v>
      </c>
      <c r="AD121" s="26">
        <f t="shared" si="140"/>
        <v>0.70037199864727773</v>
      </c>
      <c r="AE121" s="26">
        <f t="shared" si="140"/>
        <v>0.71449222985182503</v>
      </c>
      <c r="AF121" s="26">
        <f t="shared" si="140"/>
        <v>0.74190223703401559</v>
      </c>
      <c r="AG121" s="26">
        <f t="shared" si="140"/>
        <v>0.68414815621344105</v>
      </c>
      <c r="AH121" s="26">
        <f t="shared" si="140"/>
        <v>0.76227697456409804</v>
      </c>
      <c r="AI121" s="26">
        <f t="shared" si="140"/>
        <v>0.74961015752100624</v>
      </c>
      <c r="AJ121" s="26">
        <v>0.88</v>
      </c>
      <c r="AL121" s="26">
        <f t="shared" ref="AL121:AQ121" si="141">AL119/AL123</f>
        <v>0.3057682491066871</v>
      </c>
      <c r="AM121" s="26">
        <f t="shared" si="141"/>
        <v>0.46346904629113211</v>
      </c>
      <c r="AN121" s="26">
        <f t="shared" si="141"/>
        <v>0.50291545189504372</v>
      </c>
      <c r="AO121" s="26">
        <f t="shared" si="141"/>
        <v>0.94400193096789742</v>
      </c>
      <c r="AP121" s="26">
        <f t="shared" si="141"/>
        <v>1.5394138453764532</v>
      </c>
      <c r="AQ121" s="26">
        <f t="shared" si="141"/>
        <v>1.579658684282961</v>
      </c>
      <c r="AR121" s="26">
        <f t="shared" si="120"/>
        <v>1.9826115449544166</v>
      </c>
      <c r="AS121" s="26">
        <f>AS119/AS123</f>
        <v>2.4854669140383421</v>
      </c>
      <c r="AT121" s="26">
        <f>AT119/AT123</f>
        <v>2.8423753665689153</v>
      </c>
    </row>
    <row r="122" spans="1:46" ht="29.25" customHeight="1" x14ac:dyDescent="0.4">
      <c r="A122" s="23" t="s">
        <v>24</v>
      </c>
      <c r="B122" s="34">
        <f t="shared" ref="B122:AE122" si="142">B23</f>
        <v>218.8</v>
      </c>
      <c r="C122" s="34">
        <f t="shared" si="142"/>
        <v>401.3</v>
      </c>
      <c r="D122" s="34">
        <f t="shared" si="142"/>
        <v>403.9</v>
      </c>
      <c r="E122" s="35">
        <f t="shared" si="142"/>
        <v>408</v>
      </c>
      <c r="F122" s="35">
        <f t="shared" si="142"/>
        <v>410.5</v>
      </c>
      <c r="G122" s="35">
        <f t="shared" si="142"/>
        <v>412.4</v>
      </c>
      <c r="H122" s="35">
        <f t="shared" si="142"/>
        <v>414.4</v>
      </c>
      <c r="I122" s="35">
        <f t="shared" si="142"/>
        <v>415.4</v>
      </c>
      <c r="J122" s="35">
        <f t="shared" si="142"/>
        <v>417.3</v>
      </c>
      <c r="K122" s="35">
        <f t="shared" si="142"/>
        <v>414.1</v>
      </c>
      <c r="L122" s="35">
        <f t="shared" si="142"/>
        <v>414.2</v>
      </c>
      <c r="M122" s="35">
        <f t="shared" si="142"/>
        <v>411.4</v>
      </c>
      <c r="N122" s="35">
        <f t="shared" si="142"/>
        <v>398.1</v>
      </c>
      <c r="O122" s="35">
        <f t="shared" si="142"/>
        <v>388.4</v>
      </c>
      <c r="P122" s="35">
        <f t="shared" si="142"/>
        <v>385.5</v>
      </c>
      <c r="Q122" s="35">
        <f t="shared" si="142"/>
        <v>380.1</v>
      </c>
      <c r="R122" s="35">
        <f t="shared" si="142"/>
        <v>370.7</v>
      </c>
      <c r="S122" s="35">
        <f t="shared" si="142"/>
        <v>364.1</v>
      </c>
      <c r="T122" s="35">
        <f t="shared" si="142"/>
        <v>358.1</v>
      </c>
      <c r="U122" s="35">
        <f t="shared" si="142"/>
        <v>352.1</v>
      </c>
      <c r="V122" s="35">
        <f t="shared" si="142"/>
        <v>347.1</v>
      </c>
      <c r="W122" s="35">
        <f t="shared" si="142"/>
        <v>341.4</v>
      </c>
      <c r="X122" s="35">
        <f t="shared" si="142"/>
        <v>339.2</v>
      </c>
      <c r="Y122" s="35">
        <f t="shared" si="142"/>
        <v>337.5</v>
      </c>
      <c r="Z122" s="35">
        <f t="shared" si="142"/>
        <v>334.8</v>
      </c>
      <c r="AA122" s="35">
        <f t="shared" si="142"/>
        <v>322.39999999999998</v>
      </c>
      <c r="AB122" s="35">
        <f t="shared" si="142"/>
        <v>314.5</v>
      </c>
      <c r="AC122" s="35">
        <f t="shared" si="142"/>
        <v>301.5</v>
      </c>
      <c r="AD122" s="35">
        <f t="shared" si="142"/>
        <v>290.3</v>
      </c>
      <c r="AE122" s="35">
        <f t="shared" si="142"/>
        <v>272.39999999999998</v>
      </c>
      <c r="AF122" s="35">
        <v>261.10000000000002</v>
      </c>
      <c r="AG122" s="35">
        <v>250.4</v>
      </c>
      <c r="AH122" s="35">
        <v>235.2</v>
      </c>
      <c r="AI122" s="35">
        <v>224.8</v>
      </c>
      <c r="AJ122" s="35">
        <f>AJ23</f>
        <v>218.2</v>
      </c>
      <c r="AL122" s="35">
        <f t="shared" ref="AL122:AQ123" si="143">AL23</f>
        <v>195.9</v>
      </c>
      <c r="AM122" s="35">
        <f t="shared" si="143"/>
        <v>358.6</v>
      </c>
      <c r="AN122" s="35">
        <f t="shared" si="143"/>
        <v>411.6</v>
      </c>
      <c r="AO122" s="35">
        <f t="shared" si="143"/>
        <v>414.3</v>
      </c>
      <c r="AP122" s="35">
        <f t="shared" si="143"/>
        <v>388</v>
      </c>
      <c r="AQ122" s="35">
        <f t="shared" si="143"/>
        <v>361.2</v>
      </c>
      <c r="AR122" s="35">
        <v>341.2</v>
      </c>
      <c r="AS122" s="35">
        <v>318.2</v>
      </c>
      <c r="AT122" s="35">
        <v>268.3</v>
      </c>
    </row>
    <row r="123" spans="1:46" ht="30" customHeight="1" x14ac:dyDescent="0.4">
      <c r="A123" s="23" t="s">
        <v>25</v>
      </c>
      <c r="B123" s="34">
        <f t="shared" ref="B123:AE123" si="144">B24</f>
        <v>218.8</v>
      </c>
      <c r="C123" s="34">
        <f t="shared" si="144"/>
        <v>401.3</v>
      </c>
      <c r="D123" s="34">
        <f t="shared" si="144"/>
        <v>403.9</v>
      </c>
      <c r="E123" s="35">
        <f t="shared" si="144"/>
        <v>408</v>
      </c>
      <c r="F123" s="35">
        <f t="shared" si="144"/>
        <v>410.5</v>
      </c>
      <c r="G123" s="35">
        <f t="shared" si="144"/>
        <v>412.4</v>
      </c>
      <c r="H123" s="35">
        <f t="shared" si="144"/>
        <v>414.4</v>
      </c>
      <c r="I123" s="35">
        <f t="shared" si="144"/>
        <v>415.4</v>
      </c>
      <c r="J123" s="35">
        <f t="shared" si="144"/>
        <v>419.3</v>
      </c>
      <c r="K123" s="35">
        <f t="shared" si="144"/>
        <v>420.5</v>
      </c>
      <c r="L123" s="35">
        <f t="shared" si="144"/>
        <v>419.9</v>
      </c>
      <c r="M123" s="35">
        <f t="shared" si="144"/>
        <v>411.4</v>
      </c>
      <c r="N123" s="35">
        <f t="shared" si="144"/>
        <v>405.4</v>
      </c>
      <c r="O123" s="35">
        <f t="shared" si="144"/>
        <v>397</v>
      </c>
      <c r="P123" s="35">
        <f t="shared" si="144"/>
        <v>398.1</v>
      </c>
      <c r="Q123" s="35">
        <f t="shared" si="144"/>
        <v>386.5</v>
      </c>
      <c r="R123" s="35">
        <f t="shared" si="144"/>
        <v>372.9</v>
      </c>
      <c r="S123" s="35">
        <f t="shared" si="144"/>
        <v>365.7</v>
      </c>
      <c r="T123" s="35">
        <f t="shared" si="144"/>
        <v>360.1</v>
      </c>
      <c r="U123" s="35">
        <f t="shared" si="144"/>
        <v>354</v>
      </c>
      <c r="V123" s="35">
        <f t="shared" si="144"/>
        <v>348.8</v>
      </c>
      <c r="W123" s="35">
        <f t="shared" si="144"/>
        <v>343.8</v>
      </c>
      <c r="X123" s="35">
        <f t="shared" si="144"/>
        <v>346</v>
      </c>
      <c r="Y123" s="35">
        <f t="shared" si="144"/>
        <v>343.9</v>
      </c>
      <c r="Z123" s="35">
        <f t="shared" si="144"/>
        <v>340.7</v>
      </c>
      <c r="AA123" s="35">
        <f t="shared" si="144"/>
        <v>323.7</v>
      </c>
      <c r="AB123" s="35">
        <f t="shared" si="144"/>
        <v>316.39999999999998</v>
      </c>
      <c r="AC123" s="35">
        <f t="shared" si="144"/>
        <v>306.8</v>
      </c>
      <c r="AD123" s="35">
        <f t="shared" si="144"/>
        <v>295.7</v>
      </c>
      <c r="AE123" s="35">
        <f t="shared" si="144"/>
        <v>276.7</v>
      </c>
      <c r="AF123" s="35">
        <v>265.12927200000001</v>
      </c>
      <c r="AG123" s="36">
        <v>254.184709</v>
      </c>
      <c r="AH123" s="36">
        <v>236.65938499999999</v>
      </c>
      <c r="AI123" s="36">
        <v>226.784547</v>
      </c>
      <c r="AJ123" s="36">
        <v>225.14149800000001</v>
      </c>
      <c r="AL123" s="35">
        <f t="shared" si="143"/>
        <v>195.9</v>
      </c>
      <c r="AM123" s="35">
        <f t="shared" si="143"/>
        <v>358.6</v>
      </c>
      <c r="AN123" s="35">
        <f t="shared" si="143"/>
        <v>411.6</v>
      </c>
      <c r="AO123" s="35">
        <f t="shared" si="143"/>
        <v>414.3</v>
      </c>
      <c r="AP123" s="35">
        <f t="shared" si="143"/>
        <v>395.8</v>
      </c>
      <c r="AQ123" s="35">
        <f t="shared" si="143"/>
        <v>363.3</v>
      </c>
      <c r="AR123" s="35">
        <v>345.6</v>
      </c>
      <c r="AS123" s="35">
        <v>323.39999999999998</v>
      </c>
      <c r="AT123" s="35">
        <v>272.8</v>
      </c>
    </row>
    <row r="124" spans="1:46" ht="15.95" customHeight="1" x14ac:dyDescent="0.4">
      <c r="A124" s="96"/>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4"/>
      <c r="Z124" s="44"/>
      <c r="AA124" s="44"/>
      <c r="AB124" s="44"/>
      <c r="AC124" s="44"/>
      <c r="AD124" s="44"/>
      <c r="AE124" s="44"/>
      <c r="AF124" s="44"/>
      <c r="AG124" s="44"/>
      <c r="AH124" s="44"/>
      <c r="AI124" s="44"/>
      <c r="AJ124" s="44"/>
      <c r="AK124" s="96"/>
      <c r="AL124" s="43"/>
      <c r="AM124" s="43"/>
      <c r="AN124" s="43"/>
      <c r="AO124" s="43"/>
      <c r="AP124" s="43"/>
      <c r="AQ124" s="43"/>
      <c r="AR124" s="44"/>
      <c r="AS124" s="44"/>
      <c r="AT124" s="45"/>
    </row>
    <row r="125" spans="1:46" ht="15" customHeight="1" x14ac:dyDescent="0.4">
      <c r="A125" s="37" t="s">
        <v>62</v>
      </c>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AK125" s="96"/>
      <c r="AL125" s="96"/>
      <c r="AM125" s="96"/>
      <c r="AN125" s="96"/>
      <c r="AO125" s="96"/>
      <c r="AP125" s="96"/>
      <c r="AQ125" s="96"/>
    </row>
    <row r="126" spans="1:46" ht="15" customHeight="1" x14ac:dyDescent="0.4">
      <c r="A126" s="38" t="s">
        <v>28</v>
      </c>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AK126" s="96"/>
      <c r="AL126" s="96"/>
      <c r="AM126" s="96"/>
      <c r="AN126" s="96"/>
      <c r="AO126" s="96"/>
      <c r="AP126" s="96"/>
      <c r="AQ126" s="96"/>
    </row>
    <row r="127" spans="1:46" ht="15" customHeight="1" x14ac:dyDescent="0.4">
      <c r="A127" s="39" t="s">
        <v>8</v>
      </c>
      <c r="B127" s="28">
        <v>37.799999999999997</v>
      </c>
      <c r="C127" s="28">
        <v>2.9</v>
      </c>
      <c r="D127" s="28">
        <v>3.2</v>
      </c>
      <c r="E127" s="28">
        <v>3.1</v>
      </c>
      <c r="F127" s="28">
        <f t="shared" ref="F127:AJ127" si="145">-F29</f>
        <v>3</v>
      </c>
      <c r="G127" s="28">
        <f t="shared" si="145"/>
        <v>4.7</v>
      </c>
      <c r="H127" s="28">
        <f t="shared" si="145"/>
        <v>4.0999999999999996</v>
      </c>
      <c r="I127" s="28">
        <f t="shared" si="145"/>
        <v>4</v>
      </c>
      <c r="J127" s="28">
        <f t="shared" si="145"/>
        <v>3.5</v>
      </c>
      <c r="K127" s="28">
        <f t="shared" si="145"/>
        <v>4.5</v>
      </c>
      <c r="L127" s="28">
        <f t="shared" si="145"/>
        <v>4.5999999999999996</v>
      </c>
      <c r="M127" s="28">
        <f t="shared" si="145"/>
        <v>4.5</v>
      </c>
      <c r="N127" s="28">
        <f t="shared" si="145"/>
        <v>5.4</v>
      </c>
      <c r="O127" s="28">
        <f t="shared" si="145"/>
        <v>5.9</v>
      </c>
      <c r="P127" s="28">
        <f t="shared" si="145"/>
        <v>6</v>
      </c>
      <c r="Q127" s="28">
        <f t="shared" si="145"/>
        <v>5.9</v>
      </c>
      <c r="R127" s="28">
        <f t="shared" si="145"/>
        <v>5.7</v>
      </c>
      <c r="S127" s="28">
        <f t="shared" si="145"/>
        <v>6.7</v>
      </c>
      <c r="T127" s="28">
        <f t="shared" si="145"/>
        <v>6.4</v>
      </c>
      <c r="U127" s="28">
        <f t="shared" si="145"/>
        <v>5.9</v>
      </c>
      <c r="V127" s="28">
        <f t="shared" si="145"/>
        <v>5.4</v>
      </c>
      <c r="W127" s="28">
        <f t="shared" si="145"/>
        <v>6.4</v>
      </c>
      <c r="X127" s="28">
        <f t="shared" si="145"/>
        <v>5.8</v>
      </c>
      <c r="Y127" s="28">
        <f t="shared" si="145"/>
        <v>5.7</v>
      </c>
      <c r="Z127" s="28">
        <f t="shared" si="145"/>
        <v>5.2</v>
      </c>
      <c r="AA127" s="28">
        <f t="shared" si="145"/>
        <v>6</v>
      </c>
      <c r="AB127" s="28">
        <f t="shared" si="145"/>
        <v>5.8</v>
      </c>
      <c r="AC127" s="28">
        <f t="shared" si="145"/>
        <v>5.9</v>
      </c>
      <c r="AD127" s="28">
        <f t="shared" si="145"/>
        <v>4.9000000000000004</v>
      </c>
      <c r="AE127" s="28">
        <f t="shared" si="145"/>
        <v>5.6</v>
      </c>
      <c r="AF127" s="28">
        <f t="shared" si="145"/>
        <v>5.0999999999999996</v>
      </c>
      <c r="AG127" s="28">
        <f t="shared" si="145"/>
        <v>5</v>
      </c>
      <c r="AH127" s="28">
        <f t="shared" si="145"/>
        <v>4.2</v>
      </c>
      <c r="AI127" s="28">
        <f t="shared" si="145"/>
        <v>4.5</v>
      </c>
      <c r="AJ127" s="29">
        <f t="shared" si="145"/>
        <v>4.5</v>
      </c>
      <c r="AK127" s="96"/>
      <c r="AL127" s="28">
        <v>12.2</v>
      </c>
      <c r="AM127" s="28">
        <v>47</v>
      </c>
      <c r="AN127" s="28">
        <f>-AN29</f>
        <v>15.8</v>
      </c>
      <c r="AO127" s="28">
        <f>-AO29</f>
        <v>17.100000000000001</v>
      </c>
      <c r="AP127" s="28">
        <f>-AP29</f>
        <v>23.200000000000003</v>
      </c>
      <c r="AQ127" s="28">
        <f>-AQ29</f>
        <v>24.700000000000003</v>
      </c>
      <c r="AR127" s="29">
        <f>SUM(V127:Y127)</f>
        <v>23.3</v>
      </c>
      <c r="AS127" s="29">
        <f>-AS29</f>
        <v>22.9</v>
      </c>
      <c r="AT127" s="29">
        <f>-AT29</f>
        <v>20.6</v>
      </c>
    </row>
    <row r="128" spans="1:46" ht="15" customHeight="1" x14ac:dyDescent="0.4">
      <c r="A128" s="39" t="s">
        <v>11</v>
      </c>
      <c r="B128" s="28">
        <v>282.89999999999998</v>
      </c>
      <c r="C128" s="28">
        <v>27.9</v>
      </c>
      <c r="D128" s="28">
        <v>28.2</v>
      </c>
      <c r="E128" s="28">
        <v>29.2</v>
      </c>
      <c r="F128" s="28">
        <f t="shared" ref="F128:AJ128" si="146">-F45</f>
        <v>30.5</v>
      </c>
      <c r="G128" s="28">
        <f t="shared" si="146"/>
        <v>37.700000000000003</v>
      </c>
      <c r="H128" s="28">
        <f t="shared" si="146"/>
        <v>38.9</v>
      </c>
      <c r="I128" s="28">
        <f t="shared" si="146"/>
        <v>40.5</v>
      </c>
      <c r="J128" s="28">
        <f t="shared" si="146"/>
        <v>37.200000000000003</v>
      </c>
      <c r="K128" s="28">
        <f t="shared" si="146"/>
        <v>47</v>
      </c>
      <c r="L128" s="28">
        <f t="shared" si="146"/>
        <v>46.9</v>
      </c>
      <c r="M128" s="28">
        <f t="shared" si="146"/>
        <v>43</v>
      </c>
      <c r="N128" s="28">
        <f t="shared" si="146"/>
        <v>43.5</v>
      </c>
      <c r="O128" s="28">
        <f t="shared" si="146"/>
        <v>49.5</v>
      </c>
      <c r="P128" s="28">
        <f t="shared" si="146"/>
        <v>48.7</v>
      </c>
      <c r="Q128" s="28">
        <f t="shared" si="146"/>
        <v>48.4</v>
      </c>
      <c r="R128" s="28">
        <f t="shared" si="146"/>
        <v>50.5</v>
      </c>
      <c r="S128" s="28">
        <f t="shared" si="146"/>
        <v>58.5</v>
      </c>
      <c r="T128" s="28">
        <f t="shared" si="146"/>
        <v>60.6</v>
      </c>
      <c r="U128" s="28">
        <f t="shared" si="146"/>
        <v>62.7</v>
      </c>
      <c r="V128" s="28">
        <f t="shared" si="146"/>
        <v>52.9</v>
      </c>
      <c r="W128" s="28">
        <f t="shared" si="146"/>
        <v>67.400000000000006</v>
      </c>
      <c r="X128" s="28">
        <f t="shared" si="146"/>
        <v>58.6</v>
      </c>
      <c r="Y128" s="28">
        <f t="shared" si="146"/>
        <v>58.7</v>
      </c>
      <c r="Z128" s="28">
        <f t="shared" si="146"/>
        <v>55.4</v>
      </c>
      <c r="AA128" s="28">
        <f t="shared" si="146"/>
        <v>64.2</v>
      </c>
      <c r="AB128" s="28">
        <f t="shared" si="146"/>
        <v>66.7</v>
      </c>
      <c r="AC128" s="28">
        <f t="shared" si="146"/>
        <v>61.3</v>
      </c>
      <c r="AD128" s="28">
        <f t="shared" si="146"/>
        <v>46.7</v>
      </c>
      <c r="AE128" s="28">
        <f t="shared" si="146"/>
        <v>53.8</v>
      </c>
      <c r="AF128" s="28">
        <f t="shared" si="146"/>
        <v>55.9</v>
      </c>
      <c r="AG128" s="28">
        <f t="shared" si="146"/>
        <v>54.8</v>
      </c>
      <c r="AH128" s="28">
        <f t="shared" si="146"/>
        <v>50</v>
      </c>
      <c r="AI128" s="28">
        <f t="shared" si="146"/>
        <v>52.1</v>
      </c>
      <c r="AJ128" s="29">
        <f t="shared" si="146"/>
        <v>49.6</v>
      </c>
      <c r="AK128" s="96"/>
      <c r="AL128" s="28">
        <v>93.1</v>
      </c>
      <c r="AM128" s="28">
        <v>368.2</v>
      </c>
      <c r="AN128" s="28">
        <f>-AN45</f>
        <v>147.6</v>
      </c>
      <c r="AO128" s="28">
        <f>-AO45</f>
        <v>174.1</v>
      </c>
      <c r="AP128" s="28">
        <f>-AP45</f>
        <v>190.1</v>
      </c>
      <c r="AQ128" s="28">
        <f>-AQ45</f>
        <v>232.3</v>
      </c>
      <c r="AR128" s="29">
        <f>SUM(V128:Y128)</f>
        <v>237.60000000000002</v>
      </c>
      <c r="AS128" s="29">
        <f>-AS45</f>
        <v>247.60000000000002</v>
      </c>
      <c r="AT128" s="29">
        <f>-AT45</f>
        <v>211.2</v>
      </c>
    </row>
    <row r="129" spans="1:46" ht="15" customHeight="1" x14ac:dyDescent="0.4">
      <c r="A129" s="39" t="s">
        <v>12</v>
      </c>
      <c r="B129" s="28">
        <v>72.400000000000006</v>
      </c>
      <c r="C129" s="28">
        <v>7.9</v>
      </c>
      <c r="D129" s="28">
        <v>8.1</v>
      </c>
      <c r="E129" s="28">
        <v>5.9</v>
      </c>
      <c r="F129" s="28">
        <f t="shared" ref="F129:AJ129" si="147">-F52</f>
        <v>7.1</v>
      </c>
      <c r="G129" s="28">
        <f t="shared" si="147"/>
        <v>8.8000000000000007</v>
      </c>
      <c r="H129" s="28">
        <f t="shared" si="147"/>
        <v>7.7</v>
      </c>
      <c r="I129" s="28">
        <f t="shared" si="147"/>
        <v>7.8</v>
      </c>
      <c r="J129" s="28">
        <f t="shared" si="147"/>
        <v>6.7</v>
      </c>
      <c r="K129" s="28">
        <f t="shared" si="147"/>
        <v>9.5</v>
      </c>
      <c r="L129" s="28">
        <f t="shared" si="147"/>
        <v>8.9</v>
      </c>
      <c r="M129" s="28">
        <f t="shared" si="147"/>
        <v>8.6</v>
      </c>
      <c r="N129" s="28">
        <f t="shared" si="147"/>
        <v>6.9</v>
      </c>
      <c r="O129" s="28">
        <f t="shared" si="147"/>
        <v>6.2</v>
      </c>
      <c r="P129" s="28">
        <f t="shared" si="147"/>
        <v>5.9</v>
      </c>
      <c r="Q129" s="28">
        <f t="shared" si="147"/>
        <v>6</v>
      </c>
      <c r="R129" s="28">
        <f t="shared" si="147"/>
        <v>4.5</v>
      </c>
      <c r="S129" s="28">
        <f t="shared" si="147"/>
        <v>5.9</v>
      </c>
      <c r="T129" s="28">
        <f t="shared" si="147"/>
        <v>6</v>
      </c>
      <c r="U129" s="28">
        <f t="shared" si="147"/>
        <v>6</v>
      </c>
      <c r="V129" s="28">
        <f t="shared" si="147"/>
        <v>5.5</v>
      </c>
      <c r="W129" s="28">
        <f t="shared" si="147"/>
        <v>6.3</v>
      </c>
      <c r="X129" s="28">
        <f t="shared" si="147"/>
        <v>5.2</v>
      </c>
      <c r="Y129" s="28">
        <f t="shared" si="147"/>
        <v>5</v>
      </c>
      <c r="Z129" s="28">
        <f t="shared" si="147"/>
        <v>5.0999999999999996</v>
      </c>
      <c r="AA129" s="28">
        <f t="shared" si="147"/>
        <v>6.2</v>
      </c>
      <c r="AB129" s="28">
        <f t="shared" si="147"/>
        <v>6.1</v>
      </c>
      <c r="AC129" s="28">
        <f t="shared" si="147"/>
        <v>6.3</v>
      </c>
      <c r="AD129" s="28">
        <f t="shared" si="147"/>
        <v>5</v>
      </c>
      <c r="AE129" s="28">
        <f t="shared" si="147"/>
        <v>5.7</v>
      </c>
      <c r="AF129" s="28">
        <f t="shared" si="147"/>
        <v>5.0999999999999996</v>
      </c>
      <c r="AG129" s="28">
        <f t="shared" si="147"/>
        <v>4.9000000000000004</v>
      </c>
      <c r="AH129" s="28">
        <f t="shared" si="147"/>
        <v>4.7</v>
      </c>
      <c r="AI129" s="28">
        <f t="shared" si="147"/>
        <v>5.8</v>
      </c>
      <c r="AJ129" s="29">
        <f t="shared" si="147"/>
        <v>6.3</v>
      </c>
      <c r="AK129" s="96"/>
      <c r="AL129" s="28">
        <v>33.700000000000003</v>
      </c>
      <c r="AM129" s="28">
        <v>94.3</v>
      </c>
      <c r="AN129" s="28">
        <f>-AN52</f>
        <v>31.400000000000002</v>
      </c>
      <c r="AO129" s="28">
        <f>-AO52</f>
        <v>33.700000000000003</v>
      </c>
      <c r="AP129" s="28">
        <f>-AP52</f>
        <v>25</v>
      </c>
      <c r="AQ129" s="28">
        <f>-AQ52</f>
        <v>22.4</v>
      </c>
      <c r="AR129" s="29">
        <f>SUM(V129:Y129)</f>
        <v>22</v>
      </c>
      <c r="AS129" s="29">
        <f>-AS52</f>
        <v>23.7</v>
      </c>
      <c r="AT129" s="29">
        <f>-AT52</f>
        <v>20.7</v>
      </c>
    </row>
    <row r="130" spans="1:46" ht="15" customHeight="1" x14ac:dyDescent="0.4">
      <c r="A130" s="39" t="s">
        <v>13</v>
      </c>
      <c r="B130" s="28">
        <v>93.4</v>
      </c>
      <c r="C130" s="28">
        <v>16.399999999999999</v>
      </c>
      <c r="D130" s="28">
        <v>15.5</v>
      </c>
      <c r="E130" s="28">
        <v>15.3</v>
      </c>
      <c r="F130" s="28">
        <f t="shared" ref="F130:AJ130" si="148">-F60</f>
        <v>15</v>
      </c>
      <c r="G130" s="28">
        <f t="shared" si="148"/>
        <v>16.899999999999999</v>
      </c>
      <c r="H130" s="28">
        <f t="shared" si="148"/>
        <v>17.5</v>
      </c>
      <c r="I130" s="28">
        <f t="shared" si="148"/>
        <v>17</v>
      </c>
      <c r="J130" s="28">
        <f t="shared" si="148"/>
        <v>-7.6</v>
      </c>
      <c r="K130" s="28">
        <f t="shared" si="148"/>
        <v>15.6</v>
      </c>
      <c r="L130" s="28">
        <f t="shared" si="148"/>
        <v>15.3</v>
      </c>
      <c r="M130" s="28">
        <f t="shared" si="148"/>
        <v>13.3</v>
      </c>
      <c r="N130" s="28">
        <f t="shared" si="148"/>
        <v>12.1</v>
      </c>
      <c r="O130" s="28">
        <f t="shared" si="148"/>
        <v>12.3</v>
      </c>
      <c r="P130" s="28">
        <f t="shared" si="148"/>
        <v>12.2</v>
      </c>
      <c r="Q130" s="28">
        <f t="shared" si="148"/>
        <v>12.2</v>
      </c>
      <c r="R130" s="28">
        <f t="shared" si="148"/>
        <v>11.6</v>
      </c>
      <c r="S130" s="28">
        <f t="shared" si="148"/>
        <v>13.9</v>
      </c>
      <c r="T130" s="28">
        <f t="shared" si="148"/>
        <v>13.1</v>
      </c>
      <c r="U130" s="28">
        <f t="shared" si="148"/>
        <v>12.7</v>
      </c>
      <c r="V130" s="28">
        <f t="shared" si="148"/>
        <v>12.2</v>
      </c>
      <c r="W130" s="28">
        <f t="shared" si="148"/>
        <v>15.2</v>
      </c>
      <c r="X130" s="28">
        <f t="shared" si="148"/>
        <v>14.2</v>
      </c>
      <c r="Y130" s="28">
        <f t="shared" si="148"/>
        <v>13.5</v>
      </c>
      <c r="Z130" s="28">
        <f t="shared" si="148"/>
        <v>12.3</v>
      </c>
      <c r="AA130" s="28">
        <f t="shared" si="148"/>
        <v>14.1</v>
      </c>
      <c r="AB130" s="28">
        <f t="shared" si="148"/>
        <v>13.7</v>
      </c>
      <c r="AC130" s="28">
        <f t="shared" si="148"/>
        <v>12.2</v>
      </c>
      <c r="AD130" s="28">
        <f t="shared" si="148"/>
        <v>10.5</v>
      </c>
      <c r="AE130" s="28">
        <f t="shared" si="148"/>
        <v>12.6</v>
      </c>
      <c r="AF130" s="28">
        <f t="shared" si="148"/>
        <v>12.5</v>
      </c>
      <c r="AG130" s="28">
        <f t="shared" si="148"/>
        <v>12.7</v>
      </c>
      <c r="AH130" s="28">
        <f t="shared" si="148"/>
        <v>12.2</v>
      </c>
      <c r="AI130" s="28">
        <f t="shared" si="148"/>
        <v>14.9</v>
      </c>
      <c r="AJ130" s="29">
        <f t="shared" si="148"/>
        <v>16.600000000000001</v>
      </c>
      <c r="AK130" s="96"/>
      <c r="AL130" s="28">
        <v>25.6</v>
      </c>
      <c r="AM130" s="28">
        <v>140.6</v>
      </c>
      <c r="AN130" s="28">
        <f>-AN60</f>
        <v>66.400000000000006</v>
      </c>
      <c r="AO130" s="28">
        <f>-AO60</f>
        <v>36.6</v>
      </c>
      <c r="AP130" s="28">
        <f>-AP60</f>
        <v>48.8</v>
      </c>
      <c r="AQ130" s="28">
        <f>-AQ60</f>
        <v>51.3</v>
      </c>
      <c r="AR130" s="29">
        <f>SUM(V130:Y130)</f>
        <v>55.099999999999994</v>
      </c>
      <c r="AS130" s="29">
        <f>-AS60</f>
        <v>52.3</v>
      </c>
      <c r="AT130" s="29">
        <f>-AT60</f>
        <v>48.3</v>
      </c>
    </row>
    <row r="131" spans="1:46" ht="15" customHeight="1" x14ac:dyDescent="0.4">
      <c r="A131" s="38" t="s">
        <v>63</v>
      </c>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AI131" s="95"/>
      <c r="AK131" s="96"/>
      <c r="AL131" s="96"/>
      <c r="AM131" s="96"/>
      <c r="AN131" s="96"/>
      <c r="AO131" s="96"/>
      <c r="AP131" s="96"/>
      <c r="AQ131" s="96"/>
    </row>
    <row r="132" spans="1:46" ht="15" customHeight="1" x14ac:dyDescent="0.4">
      <c r="A132" s="39" t="s">
        <v>64</v>
      </c>
      <c r="B132" s="28">
        <v>0</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8">
        <v>0</v>
      </c>
      <c r="X132" s="28">
        <v>0</v>
      </c>
      <c r="Y132" s="28">
        <v>0</v>
      </c>
      <c r="Z132" s="28">
        <v>0</v>
      </c>
      <c r="AA132" s="28">
        <v>0</v>
      </c>
      <c r="AB132" s="28">
        <v>0</v>
      </c>
      <c r="AC132" s="28">
        <v>0</v>
      </c>
      <c r="AD132" s="28">
        <v>0</v>
      </c>
      <c r="AE132" s="28">
        <v>0</v>
      </c>
      <c r="AF132" s="28">
        <v>0</v>
      </c>
      <c r="AG132" s="28">
        <v>0</v>
      </c>
      <c r="AH132" s="28">
        <v>0</v>
      </c>
      <c r="AI132" s="28">
        <v>0</v>
      </c>
      <c r="AJ132" s="29">
        <v>0</v>
      </c>
      <c r="AK132" s="96"/>
      <c r="AL132" s="28">
        <v>9.4</v>
      </c>
      <c r="AM132" s="28">
        <v>0</v>
      </c>
      <c r="AN132" s="28">
        <v>0</v>
      </c>
      <c r="AO132" s="28">
        <v>0</v>
      </c>
      <c r="AP132" s="28">
        <v>0</v>
      </c>
      <c r="AQ132" s="28">
        <v>0</v>
      </c>
      <c r="AR132" s="29">
        <f>SUM(V132:Y132)</f>
        <v>0</v>
      </c>
      <c r="AS132" s="29">
        <v>0</v>
      </c>
      <c r="AT132" s="29">
        <v>0</v>
      </c>
    </row>
    <row r="133" spans="1:46" ht="15" customHeight="1" x14ac:dyDescent="0.4">
      <c r="A133" s="38" t="s">
        <v>29</v>
      </c>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c r="AI133" s="96"/>
      <c r="AK133" s="96"/>
      <c r="AL133" s="96"/>
      <c r="AM133" s="96"/>
      <c r="AN133" s="96"/>
      <c r="AO133" s="96"/>
      <c r="AP133" s="96"/>
      <c r="AQ133" s="96"/>
    </row>
    <row r="134" spans="1:46" ht="15" customHeight="1" x14ac:dyDescent="0.4">
      <c r="A134" s="39" t="s">
        <v>8</v>
      </c>
      <c r="B134" s="28">
        <v>1.1000000000000001</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8">
        <v>0</v>
      </c>
      <c r="X134" s="28">
        <v>0</v>
      </c>
      <c r="Y134" s="28">
        <v>0</v>
      </c>
      <c r="Z134" s="28">
        <v>0</v>
      </c>
      <c r="AA134" s="28">
        <v>0</v>
      </c>
      <c r="AB134" s="28">
        <v>0</v>
      </c>
      <c r="AC134" s="28">
        <v>0</v>
      </c>
      <c r="AD134" s="28">
        <v>0</v>
      </c>
      <c r="AE134" s="28">
        <v>0</v>
      </c>
      <c r="AF134" s="28">
        <v>0</v>
      </c>
      <c r="AG134" s="28">
        <v>0</v>
      </c>
      <c r="AH134" s="28">
        <v>0</v>
      </c>
      <c r="AI134" s="28">
        <v>0</v>
      </c>
      <c r="AJ134" s="29">
        <v>0</v>
      </c>
      <c r="AK134" s="96"/>
      <c r="AL134" s="28">
        <v>0</v>
      </c>
      <c r="AM134" s="28">
        <v>1.1000000000000001</v>
      </c>
      <c r="AN134" s="28">
        <v>0</v>
      </c>
      <c r="AO134" s="28">
        <v>0</v>
      </c>
      <c r="AP134" s="28">
        <v>0</v>
      </c>
      <c r="AQ134" s="28">
        <v>0</v>
      </c>
      <c r="AR134" s="29">
        <f>SUM(V134:Y134)</f>
        <v>0</v>
      </c>
      <c r="AS134" s="29">
        <v>0</v>
      </c>
      <c r="AT134" s="29">
        <v>0</v>
      </c>
    </row>
    <row r="135" spans="1:46" ht="15" customHeight="1" x14ac:dyDescent="0.4">
      <c r="A135" s="39" t="s">
        <v>11</v>
      </c>
      <c r="B135" s="28">
        <v>8.3000000000000007</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c r="Z135" s="28">
        <v>0</v>
      </c>
      <c r="AA135" s="28">
        <v>0</v>
      </c>
      <c r="AB135" s="28">
        <v>0</v>
      </c>
      <c r="AC135" s="28">
        <v>0</v>
      </c>
      <c r="AD135" s="28">
        <v>0</v>
      </c>
      <c r="AE135" s="28">
        <v>0</v>
      </c>
      <c r="AF135" s="28">
        <v>0</v>
      </c>
      <c r="AG135" s="28">
        <v>0</v>
      </c>
      <c r="AH135" s="28">
        <v>0</v>
      </c>
      <c r="AI135" s="28">
        <v>0</v>
      </c>
      <c r="AJ135" s="29">
        <v>0</v>
      </c>
      <c r="AK135" s="96"/>
      <c r="AL135" s="28">
        <v>0</v>
      </c>
      <c r="AM135" s="28">
        <v>8.3000000000000007</v>
      </c>
      <c r="AN135" s="28">
        <v>0</v>
      </c>
      <c r="AO135" s="28">
        <v>0</v>
      </c>
      <c r="AP135" s="28">
        <v>0</v>
      </c>
      <c r="AQ135" s="28">
        <v>0</v>
      </c>
      <c r="AR135" s="29">
        <f>SUM(V135:Y135)</f>
        <v>0</v>
      </c>
      <c r="AS135" s="29">
        <v>0</v>
      </c>
      <c r="AT135" s="29">
        <v>0</v>
      </c>
    </row>
    <row r="136" spans="1:46" ht="15" customHeight="1" x14ac:dyDescent="0.4">
      <c r="A136" s="39" t="s">
        <v>12</v>
      </c>
      <c r="B136" s="28">
        <v>2.2000000000000002</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c r="Z136" s="28">
        <v>0</v>
      </c>
      <c r="AA136" s="28">
        <v>0</v>
      </c>
      <c r="AB136" s="28">
        <v>0</v>
      </c>
      <c r="AC136" s="28">
        <v>0</v>
      </c>
      <c r="AD136" s="28">
        <v>0</v>
      </c>
      <c r="AE136" s="28">
        <v>0</v>
      </c>
      <c r="AF136" s="28">
        <v>0</v>
      </c>
      <c r="AG136" s="28">
        <v>0</v>
      </c>
      <c r="AH136" s="28">
        <v>0</v>
      </c>
      <c r="AI136" s="28">
        <v>0</v>
      </c>
      <c r="AJ136" s="29">
        <v>0</v>
      </c>
      <c r="AK136" s="96"/>
      <c r="AL136" s="28">
        <v>0</v>
      </c>
      <c r="AM136" s="28">
        <v>2.2000000000000002</v>
      </c>
      <c r="AN136" s="28">
        <v>0</v>
      </c>
      <c r="AO136" s="28">
        <v>0</v>
      </c>
      <c r="AP136" s="28">
        <v>0</v>
      </c>
      <c r="AQ136" s="28">
        <v>0</v>
      </c>
      <c r="AR136" s="29">
        <f>SUM(V136:Y136)</f>
        <v>0</v>
      </c>
      <c r="AS136" s="29">
        <v>0</v>
      </c>
      <c r="AT136" s="29">
        <v>0</v>
      </c>
    </row>
    <row r="137" spans="1:46" ht="15" customHeight="1" x14ac:dyDescent="0.4">
      <c r="A137" s="39" t="s">
        <v>13</v>
      </c>
      <c r="B137" s="28">
        <v>2.2999999999999998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c r="Z137" s="28">
        <v>0</v>
      </c>
      <c r="AA137" s="28">
        <v>0</v>
      </c>
      <c r="AB137" s="28">
        <v>0</v>
      </c>
      <c r="AC137" s="28">
        <v>0</v>
      </c>
      <c r="AD137" s="28">
        <v>0</v>
      </c>
      <c r="AE137" s="28">
        <v>0</v>
      </c>
      <c r="AF137" s="28">
        <v>0</v>
      </c>
      <c r="AG137" s="28">
        <v>0</v>
      </c>
      <c r="AH137" s="28">
        <v>0</v>
      </c>
      <c r="AI137" s="28">
        <v>0</v>
      </c>
      <c r="AJ137" s="29">
        <v>0</v>
      </c>
      <c r="AK137" s="96"/>
      <c r="AL137" s="28">
        <v>0</v>
      </c>
      <c r="AM137" s="28">
        <v>2.2999999999999998</v>
      </c>
      <c r="AN137" s="28">
        <v>0</v>
      </c>
      <c r="AO137" s="28">
        <v>0</v>
      </c>
      <c r="AP137" s="28">
        <v>0</v>
      </c>
      <c r="AQ137" s="28">
        <v>0</v>
      </c>
      <c r="AR137" s="29">
        <f>SUM(V137:Y137)</f>
        <v>0</v>
      </c>
      <c r="AS137" s="29">
        <v>0</v>
      </c>
      <c r="AT137" s="29">
        <v>0</v>
      </c>
    </row>
    <row r="138" spans="1:46" ht="15" customHeight="1" x14ac:dyDescent="0.4">
      <c r="A138" s="5" t="s">
        <v>30</v>
      </c>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AI138" s="95"/>
      <c r="AK138" s="96"/>
      <c r="AL138" s="96"/>
      <c r="AM138" s="96"/>
      <c r="AN138" s="96"/>
      <c r="AO138" s="96"/>
      <c r="AP138" s="96"/>
      <c r="AQ138" s="96"/>
    </row>
    <row r="139" spans="1:46" ht="15" customHeight="1" x14ac:dyDescent="0.4">
      <c r="A139" s="39" t="s">
        <v>8</v>
      </c>
      <c r="B139" s="28">
        <v>0</v>
      </c>
      <c r="C139" s="28">
        <v>0</v>
      </c>
      <c r="D139" s="28">
        <v>0</v>
      </c>
      <c r="E139" s="28">
        <v>0</v>
      </c>
      <c r="F139" s="28">
        <v>0</v>
      </c>
      <c r="G139" s="28">
        <v>0</v>
      </c>
      <c r="H139" s="28">
        <v>0</v>
      </c>
      <c r="I139" s="28">
        <v>0</v>
      </c>
      <c r="J139" s="28">
        <v>0</v>
      </c>
      <c r="K139" s="28">
        <v>0</v>
      </c>
      <c r="L139" s="28">
        <v>0</v>
      </c>
      <c r="M139" s="28">
        <v>0</v>
      </c>
      <c r="N139" s="28">
        <v>0</v>
      </c>
      <c r="O139" s="28">
        <v>0</v>
      </c>
      <c r="P139" s="28">
        <v>0</v>
      </c>
      <c r="Q139" s="28">
        <v>0</v>
      </c>
      <c r="R139" s="28">
        <v>0</v>
      </c>
      <c r="S139" s="28">
        <v>0</v>
      </c>
      <c r="T139" s="28">
        <v>0</v>
      </c>
      <c r="U139" s="28">
        <v>0</v>
      </c>
      <c r="V139" s="28">
        <v>0</v>
      </c>
      <c r="W139" s="28">
        <v>0</v>
      </c>
      <c r="X139" s="28">
        <v>0</v>
      </c>
      <c r="Y139" s="28">
        <v>0</v>
      </c>
      <c r="Z139" s="28">
        <v>0</v>
      </c>
      <c r="AA139" s="28">
        <v>0</v>
      </c>
      <c r="AB139" s="28">
        <v>0</v>
      </c>
      <c r="AC139" s="28">
        <v>0</v>
      </c>
      <c r="AD139" s="28">
        <v>0</v>
      </c>
      <c r="AE139" s="28">
        <v>1.9</v>
      </c>
      <c r="AF139" s="28">
        <v>0</v>
      </c>
      <c r="AG139" s="28">
        <v>0</v>
      </c>
      <c r="AH139" s="29">
        <v>0</v>
      </c>
      <c r="AI139" s="29">
        <v>0</v>
      </c>
      <c r="AJ139" s="29">
        <v>0</v>
      </c>
      <c r="AK139" s="96"/>
      <c r="AL139" s="28">
        <v>0</v>
      </c>
      <c r="AM139" s="28">
        <v>0</v>
      </c>
      <c r="AN139" s="28">
        <v>0</v>
      </c>
      <c r="AO139" s="28">
        <v>0</v>
      </c>
      <c r="AP139" s="28">
        <v>0</v>
      </c>
      <c r="AQ139" s="28">
        <v>0</v>
      </c>
      <c r="AR139" s="29">
        <v>0</v>
      </c>
      <c r="AS139" s="29">
        <v>0</v>
      </c>
      <c r="AT139" s="29">
        <f>-AT31</f>
        <v>1.9</v>
      </c>
    </row>
    <row r="140" spans="1:46" ht="15" customHeight="1" x14ac:dyDescent="0.4">
      <c r="A140" s="39" t="s">
        <v>11</v>
      </c>
      <c r="B140" s="28">
        <v>0</v>
      </c>
      <c r="C140" s="28">
        <v>0</v>
      </c>
      <c r="D140" s="28">
        <v>0</v>
      </c>
      <c r="E140" s="28">
        <v>0</v>
      </c>
      <c r="F140" s="28">
        <f t="shared" ref="F140:AJ140" si="149">-F47</f>
        <v>2.2999999999999998</v>
      </c>
      <c r="G140" s="28">
        <f t="shared" si="149"/>
        <v>4.0999999999999996</v>
      </c>
      <c r="H140" s="28">
        <f t="shared" si="149"/>
        <v>4</v>
      </c>
      <c r="I140" s="28">
        <f t="shared" si="149"/>
        <v>4.0999999999999996</v>
      </c>
      <c r="J140" s="28">
        <f t="shared" si="149"/>
        <v>4.2</v>
      </c>
      <c r="K140" s="28">
        <f t="shared" si="149"/>
        <v>4.3</v>
      </c>
      <c r="L140" s="28">
        <f t="shared" si="149"/>
        <v>4.0999999999999996</v>
      </c>
      <c r="M140" s="28">
        <f t="shared" si="149"/>
        <v>4.2</v>
      </c>
      <c r="N140" s="28">
        <f t="shared" si="149"/>
        <v>4.3</v>
      </c>
      <c r="O140" s="28">
        <f t="shared" si="149"/>
        <v>5</v>
      </c>
      <c r="P140" s="28">
        <f t="shared" si="149"/>
        <v>5.0999999999999996</v>
      </c>
      <c r="Q140" s="28">
        <f t="shared" si="149"/>
        <v>5.3</v>
      </c>
      <c r="R140" s="28">
        <f t="shared" si="149"/>
        <v>3.2</v>
      </c>
      <c r="S140" s="28">
        <f t="shared" si="149"/>
        <v>1.4</v>
      </c>
      <c r="T140" s="28">
        <f t="shared" si="149"/>
        <v>1.4</v>
      </c>
      <c r="U140" s="28">
        <f t="shared" si="149"/>
        <v>2.2000000000000002</v>
      </c>
      <c r="V140" s="28">
        <f t="shared" si="149"/>
        <v>5.4</v>
      </c>
      <c r="W140" s="28">
        <f t="shared" si="149"/>
        <v>7.9</v>
      </c>
      <c r="X140" s="28">
        <f t="shared" si="149"/>
        <v>4.5999999999999996</v>
      </c>
      <c r="Y140" s="28">
        <f t="shared" si="149"/>
        <v>4.3</v>
      </c>
      <c r="Z140" s="28">
        <f t="shared" si="149"/>
        <v>3</v>
      </c>
      <c r="AA140" s="28">
        <f t="shared" si="149"/>
        <v>3.3</v>
      </c>
      <c r="AB140" s="28">
        <f t="shared" si="149"/>
        <v>3.6</v>
      </c>
      <c r="AC140" s="28">
        <f t="shared" si="149"/>
        <v>9.6</v>
      </c>
      <c r="AD140" s="28">
        <f t="shared" si="149"/>
        <v>1.2</v>
      </c>
      <c r="AE140" s="28">
        <f t="shared" si="149"/>
        <v>1.5</v>
      </c>
      <c r="AF140" s="28">
        <f t="shared" si="149"/>
        <v>1.4</v>
      </c>
      <c r="AG140" s="28">
        <f t="shared" si="149"/>
        <v>1.2</v>
      </c>
      <c r="AH140" s="28">
        <f t="shared" si="149"/>
        <v>1.3</v>
      </c>
      <c r="AI140" s="28">
        <f t="shared" si="149"/>
        <v>1.3</v>
      </c>
      <c r="AJ140" s="29">
        <f t="shared" si="149"/>
        <v>5.8</v>
      </c>
      <c r="AK140" s="96"/>
      <c r="AL140" s="28">
        <v>0</v>
      </c>
      <c r="AM140" s="28">
        <v>0</v>
      </c>
      <c r="AN140" s="28">
        <f>-AN47</f>
        <v>14.499999999999998</v>
      </c>
      <c r="AO140" s="28">
        <f>-AO47</f>
        <v>16.8</v>
      </c>
      <c r="AP140" s="28">
        <f>-AP47</f>
        <v>19.7</v>
      </c>
      <c r="AQ140" s="28">
        <f>-AQ47</f>
        <v>8.1999999999999993</v>
      </c>
      <c r="AR140" s="29">
        <f>SUM(V140:Y140)</f>
        <v>22.2</v>
      </c>
      <c r="AS140" s="29">
        <f>-AS47</f>
        <v>19.5</v>
      </c>
      <c r="AT140" s="29">
        <f>-AT47</f>
        <v>5.3</v>
      </c>
    </row>
    <row r="141" spans="1:46" ht="15" customHeight="1" x14ac:dyDescent="0.4">
      <c r="A141" s="39" t="s">
        <v>12</v>
      </c>
      <c r="B141" s="28">
        <f t="shared" ref="B141:M141" si="150">-B62</f>
        <v>2.2999999999999998</v>
      </c>
      <c r="C141" s="28">
        <f t="shared" si="150"/>
        <v>0</v>
      </c>
      <c r="D141" s="28">
        <f t="shared" si="150"/>
        <v>0</v>
      </c>
      <c r="E141" s="28">
        <f t="shared" si="150"/>
        <v>0</v>
      </c>
      <c r="F141" s="28">
        <f t="shared" si="150"/>
        <v>0</v>
      </c>
      <c r="G141" s="28">
        <f t="shared" si="150"/>
        <v>0</v>
      </c>
      <c r="H141" s="28">
        <f t="shared" si="150"/>
        <v>0</v>
      </c>
      <c r="I141" s="28">
        <f t="shared" si="150"/>
        <v>0</v>
      </c>
      <c r="J141" s="28">
        <f t="shared" si="150"/>
        <v>0</v>
      </c>
      <c r="K141" s="28">
        <f t="shared" si="150"/>
        <v>0</v>
      </c>
      <c r="L141" s="28">
        <f t="shared" si="150"/>
        <v>0</v>
      </c>
      <c r="M141" s="28">
        <f t="shared" si="150"/>
        <v>0</v>
      </c>
      <c r="N141" s="28">
        <f t="shared" ref="N141:AJ141" si="151">-N55</f>
        <v>0.2</v>
      </c>
      <c r="O141" s="28">
        <f t="shared" si="151"/>
        <v>1.7</v>
      </c>
      <c r="P141" s="28">
        <f t="shared" si="151"/>
        <v>1.7</v>
      </c>
      <c r="Q141" s="28">
        <f t="shared" si="151"/>
        <v>1.7</v>
      </c>
      <c r="R141" s="28">
        <f t="shared" si="151"/>
        <v>1.7</v>
      </c>
      <c r="S141" s="28">
        <f t="shared" si="151"/>
        <v>1.7</v>
      </c>
      <c r="T141" s="28">
        <f t="shared" si="151"/>
        <v>1.7</v>
      </c>
      <c r="U141" s="28">
        <f t="shared" si="151"/>
        <v>1.7</v>
      </c>
      <c r="V141" s="28">
        <f t="shared" si="151"/>
        <v>1.7</v>
      </c>
      <c r="W141" s="28">
        <f t="shared" si="151"/>
        <v>6.6</v>
      </c>
      <c r="X141" s="28">
        <f t="shared" si="151"/>
        <v>0</v>
      </c>
      <c r="Y141" s="28">
        <f t="shared" si="151"/>
        <v>0</v>
      </c>
      <c r="Z141" s="28">
        <f t="shared" si="151"/>
        <v>0</v>
      </c>
      <c r="AA141" s="28">
        <f t="shared" si="151"/>
        <v>0</v>
      </c>
      <c r="AB141" s="28">
        <f t="shared" si="151"/>
        <v>0</v>
      </c>
      <c r="AC141" s="28">
        <f t="shared" si="151"/>
        <v>0</v>
      </c>
      <c r="AD141" s="28">
        <f t="shared" si="151"/>
        <v>0</v>
      </c>
      <c r="AE141" s="28">
        <f t="shared" si="151"/>
        <v>0</v>
      </c>
      <c r="AF141" s="28">
        <f t="shared" si="151"/>
        <v>0</v>
      </c>
      <c r="AG141" s="28">
        <f t="shared" si="151"/>
        <v>0</v>
      </c>
      <c r="AH141" s="28">
        <f t="shared" si="151"/>
        <v>0</v>
      </c>
      <c r="AI141" s="28">
        <f t="shared" si="151"/>
        <v>0</v>
      </c>
      <c r="AJ141" s="29">
        <f t="shared" si="151"/>
        <v>0</v>
      </c>
      <c r="AK141" s="96"/>
      <c r="AL141" s="28">
        <v>0</v>
      </c>
      <c r="AM141" s="28">
        <v>0</v>
      </c>
      <c r="AN141" s="28">
        <v>0</v>
      </c>
      <c r="AO141" s="28">
        <v>0</v>
      </c>
      <c r="AP141" s="28">
        <f>-AP55</f>
        <v>5.3</v>
      </c>
      <c r="AQ141" s="28">
        <f>-AQ55</f>
        <v>6.8</v>
      </c>
      <c r="AR141" s="29">
        <f>SUM(V141:Y141)</f>
        <v>8.2999999999999989</v>
      </c>
      <c r="AS141" s="29">
        <f>-AS55</f>
        <v>0</v>
      </c>
      <c r="AT141" s="29">
        <f>-AT55</f>
        <v>0</v>
      </c>
    </row>
    <row r="142" spans="1:46" ht="15" customHeight="1" x14ac:dyDescent="0.4">
      <c r="A142" s="39" t="s">
        <v>13</v>
      </c>
      <c r="B142" s="28">
        <v>0</v>
      </c>
      <c r="C142" s="28">
        <v>0</v>
      </c>
      <c r="D142" s="28">
        <v>0</v>
      </c>
      <c r="E142" s="28">
        <v>0</v>
      </c>
      <c r="F142" s="28">
        <f t="shared" ref="F142:AJ142" si="152">-F63</f>
        <v>1</v>
      </c>
      <c r="G142" s="28">
        <f t="shared" si="152"/>
        <v>0</v>
      </c>
      <c r="H142" s="28">
        <f t="shared" si="152"/>
        <v>0</v>
      </c>
      <c r="I142" s="28">
        <f t="shared" si="152"/>
        <v>0.4</v>
      </c>
      <c r="J142" s="28">
        <f t="shared" si="152"/>
        <v>0</v>
      </c>
      <c r="K142" s="28">
        <f t="shared" si="152"/>
        <v>0.1</v>
      </c>
      <c r="L142" s="28">
        <f t="shared" si="152"/>
        <v>0</v>
      </c>
      <c r="M142" s="28">
        <f t="shared" si="152"/>
        <v>0</v>
      </c>
      <c r="N142" s="28">
        <f t="shared" si="152"/>
        <v>1.2</v>
      </c>
      <c r="O142" s="28">
        <f t="shared" si="152"/>
        <v>0</v>
      </c>
      <c r="P142" s="28">
        <f t="shared" si="152"/>
        <v>0</v>
      </c>
      <c r="Q142" s="28">
        <f t="shared" si="152"/>
        <v>0.6</v>
      </c>
      <c r="R142" s="28">
        <f t="shared" si="152"/>
        <v>0.1</v>
      </c>
      <c r="S142" s="28">
        <f t="shared" si="152"/>
        <v>0.1</v>
      </c>
      <c r="T142" s="28">
        <f t="shared" si="152"/>
        <v>1</v>
      </c>
      <c r="U142" s="28">
        <f t="shared" si="152"/>
        <v>1.8</v>
      </c>
      <c r="V142" s="28">
        <f t="shared" si="152"/>
        <v>0.3</v>
      </c>
      <c r="W142" s="28">
        <f t="shared" si="152"/>
        <v>0.1</v>
      </c>
      <c r="X142" s="28">
        <f t="shared" si="152"/>
        <v>0</v>
      </c>
      <c r="Y142" s="28">
        <f t="shared" si="152"/>
        <v>0</v>
      </c>
      <c r="Z142" s="28">
        <f t="shared" si="152"/>
        <v>0</v>
      </c>
      <c r="AA142" s="28">
        <f t="shared" si="152"/>
        <v>1.3</v>
      </c>
      <c r="AB142" s="28">
        <f t="shared" si="152"/>
        <v>0.8</v>
      </c>
      <c r="AC142" s="28">
        <f t="shared" si="152"/>
        <v>0.1</v>
      </c>
      <c r="AD142" s="28">
        <f t="shared" si="152"/>
        <v>0.2</v>
      </c>
      <c r="AE142" s="28">
        <f t="shared" si="152"/>
        <v>0.3</v>
      </c>
      <c r="AF142" s="28">
        <f t="shared" si="152"/>
        <v>0.3</v>
      </c>
      <c r="AG142" s="28">
        <f t="shared" si="152"/>
        <v>0</v>
      </c>
      <c r="AH142" s="28">
        <f t="shared" si="152"/>
        <v>1.2</v>
      </c>
      <c r="AI142" s="28">
        <f t="shared" si="152"/>
        <v>0</v>
      </c>
      <c r="AJ142" s="29">
        <f t="shared" si="152"/>
        <v>0.2</v>
      </c>
      <c r="AK142" s="96"/>
      <c r="AL142" s="28">
        <v>0</v>
      </c>
      <c r="AM142" s="28">
        <v>0</v>
      </c>
      <c r="AN142" s="28">
        <f>-AN63</f>
        <v>1.4</v>
      </c>
      <c r="AO142" s="28">
        <f>-AO63</f>
        <v>0.1</v>
      </c>
      <c r="AP142" s="28">
        <f>-AP63</f>
        <v>1.7999999999999998</v>
      </c>
      <c r="AQ142" s="28">
        <f>-AQ63</f>
        <v>3</v>
      </c>
      <c r="AR142" s="29">
        <f>SUM(V142:Y142)</f>
        <v>0.4</v>
      </c>
      <c r="AS142" s="29">
        <f>-AS63</f>
        <v>2.2000000000000002</v>
      </c>
      <c r="AT142" s="29">
        <f>-AT63</f>
        <v>0.8</v>
      </c>
    </row>
    <row r="143" spans="1:46" ht="15" customHeight="1" x14ac:dyDescent="0.4">
      <c r="A143" s="5" t="s">
        <v>31</v>
      </c>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AI143" s="95"/>
      <c r="AK143" s="96"/>
      <c r="AL143" s="96"/>
      <c r="AM143" s="96"/>
      <c r="AN143" s="96"/>
      <c r="AO143" s="96"/>
      <c r="AP143" s="96"/>
      <c r="AQ143" s="96"/>
    </row>
    <row r="144" spans="1:46" ht="15.95" customHeight="1" x14ac:dyDescent="0.4">
      <c r="A144" s="39" t="s">
        <v>8</v>
      </c>
      <c r="B144" s="28">
        <v>0</v>
      </c>
      <c r="C144" s="28">
        <v>0</v>
      </c>
      <c r="D144" s="28">
        <v>0</v>
      </c>
      <c r="E144" s="28">
        <v>0</v>
      </c>
      <c r="F144" s="28">
        <f t="shared" ref="F144:AJ144" si="153">-F32</f>
        <v>0.6</v>
      </c>
      <c r="G144" s="28">
        <f t="shared" si="153"/>
        <v>0.9</v>
      </c>
      <c r="H144" s="28">
        <f t="shared" si="153"/>
        <v>1</v>
      </c>
      <c r="I144" s="28">
        <f t="shared" si="153"/>
        <v>0.9</v>
      </c>
      <c r="J144" s="28">
        <f t="shared" si="153"/>
        <v>1</v>
      </c>
      <c r="K144" s="28">
        <f t="shared" si="153"/>
        <v>1</v>
      </c>
      <c r="L144" s="28">
        <f t="shared" si="153"/>
        <v>1</v>
      </c>
      <c r="M144" s="28">
        <f t="shared" si="153"/>
        <v>0.9</v>
      </c>
      <c r="N144" s="28">
        <f t="shared" si="153"/>
        <v>1</v>
      </c>
      <c r="O144" s="28">
        <f t="shared" si="153"/>
        <v>1.6</v>
      </c>
      <c r="P144" s="28">
        <f t="shared" si="153"/>
        <v>1.6</v>
      </c>
      <c r="Q144" s="28">
        <f t="shared" si="153"/>
        <v>1.8</v>
      </c>
      <c r="R144" s="28">
        <f t="shared" si="153"/>
        <v>2</v>
      </c>
      <c r="S144" s="28">
        <f t="shared" si="153"/>
        <v>1.9</v>
      </c>
      <c r="T144" s="28">
        <f t="shared" si="153"/>
        <v>2</v>
      </c>
      <c r="U144" s="28">
        <f t="shared" si="153"/>
        <v>2.4</v>
      </c>
      <c r="V144" s="28">
        <f t="shared" si="153"/>
        <v>3.6</v>
      </c>
      <c r="W144" s="28">
        <f t="shared" si="153"/>
        <v>3.6</v>
      </c>
      <c r="X144" s="28">
        <f t="shared" si="153"/>
        <v>3.7</v>
      </c>
      <c r="Y144" s="28">
        <f t="shared" si="153"/>
        <v>3.7</v>
      </c>
      <c r="Z144" s="28">
        <f t="shared" si="153"/>
        <v>3.1</v>
      </c>
      <c r="AA144" s="28">
        <f t="shared" si="153"/>
        <v>2.8</v>
      </c>
      <c r="AB144" s="28">
        <f t="shared" si="153"/>
        <v>3.6</v>
      </c>
      <c r="AC144" s="28">
        <f t="shared" si="153"/>
        <v>3.6</v>
      </c>
      <c r="AD144" s="28">
        <f t="shared" si="153"/>
        <v>4.8</v>
      </c>
      <c r="AE144" s="28">
        <f t="shared" si="153"/>
        <v>4.9000000000000004</v>
      </c>
      <c r="AF144" s="28">
        <f t="shared" si="153"/>
        <v>4.9000000000000004</v>
      </c>
      <c r="AG144" s="28">
        <f t="shared" si="153"/>
        <v>5.2</v>
      </c>
      <c r="AH144" s="28">
        <f t="shared" si="153"/>
        <v>5</v>
      </c>
      <c r="AI144" s="28">
        <f t="shared" si="153"/>
        <v>4.0999999999999996</v>
      </c>
      <c r="AJ144" s="29">
        <f t="shared" si="153"/>
        <v>2.1</v>
      </c>
      <c r="AK144" s="96"/>
      <c r="AL144" s="28">
        <v>0</v>
      </c>
      <c r="AM144" s="28">
        <v>0</v>
      </c>
      <c r="AN144" s="28">
        <f>-AN32</f>
        <v>3.4</v>
      </c>
      <c r="AO144" s="28">
        <f>-AO32</f>
        <v>3.9</v>
      </c>
      <c r="AP144" s="28">
        <f>-AP32</f>
        <v>6</v>
      </c>
      <c r="AQ144" s="28">
        <f>-AQ32</f>
        <v>8.3000000000000007</v>
      </c>
      <c r="AR144" s="29">
        <f>SUM(V144:Y144)</f>
        <v>14.600000000000001</v>
      </c>
      <c r="AS144" s="29">
        <f>-AS32</f>
        <v>13.1</v>
      </c>
      <c r="AT144" s="29">
        <f>-AT32</f>
        <v>19.8</v>
      </c>
    </row>
    <row r="145" spans="1:46" ht="15" customHeight="1" x14ac:dyDescent="0.4">
      <c r="A145" s="39" t="s">
        <v>12</v>
      </c>
      <c r="B145" s="28">
        <v>0</v>
      </c>
      <c r="C145" s="28">
        <v>0</v>
      </c>
      <c r="D145" s="28">
        <v>0</v>
      </c>
      <c r="E145" s="28">
        <v>0</v>
      </c>
      <c r="F145" s="28">
        <f t="shared" ref="F145:AJ145" si="154">-F54</f>
        <v>0.8</v>
      </c>
      <c r="G145" s="28">
        <f t="shared" si="154"/>
        <v>1.4</v>
      </c>
      <c r="H145" s="28">
        <f t="shared" si="154"/>
        <v>1.4</v>
      </c>
      <c r="I145" s="28">
        <f t="shared" si="154"/>
        <v>1.4</v>
      </c>
      <c r="J145" s="28">
        <f t="shared" si="154"/>
        <v>1.3</v>
      </c>
      <c r="K145" s="28">
        <f t="shared" si="154"/>
        <v>1.4</v>
      </c>
      <c r="L145" s="28">
        <f t="shared" si="154"/>
        <v>1.4</v>
      </c>
      <c r="M145" s="28">
        <f t="shared" si="154"/>
        <v>1.5</v>
      </c>
      <c r="N145" s="28">
        <f t="shared" si="154"/>
        <v>1.4</v>
      </c>
      <c r="O145" s="28">
        <f t="shared" si="154"/>
        <v>1.9</v>
      </c>
      <c r="P145" s="28">
        <f t="shared" si="154"/>
        <v>1.9</v>
      </c>
      <c r="Q145" s="28">
        <f t="shared" si="154"/>
        <v>1.9</v>
      </c>
      <c r="R145" s="28">
        <f t="shared" si="154"/>
        <v>1.5</v>
      </c>
      <c r="S145" s="28">
        <f t="shared" si="154"/>
        <v>1.2</v>
      </c>
      <c r="T145" s="28">
        <f t="shared" si="154"/>
        <v>1.2</v>
      </c>
      <c r="U145" s="28">
        <f t="shared" si="154"/>
        <v>1.6</v>
      </c>
      <c r="V145" s="28">
        <f t="shared" si="154"/>
        <v>3.4</v>
      </c>
      <c r="W145" s="28">
        <f t="shared" si="154"/>
        <v>3.4</v>
      </c>
      <c r="X145" s="28">
        <f t="shared" si="154"/>
        <v>3.4</v>
      </c>
      <c r="Y145" s="28">
        <f t="shared" si="154"/>
        <v>3.4</v>
      </c>
      <c r="Z145" s="28">
        <f t="shared" si="154"/>
        <v>3.1</v>
      </c>
      <c r="AA145" s="28">
        <f t="shared" si="154"/>
        <v>3</v>
      </c>
      <c r="AB145" s="28">
        <f t="shared" si="154"/>
        <v>3.4</v>
      </c>
      <c r="AC145" s="28">
        <f t="shared" si="154"/>
        <v>3.2</v>
      </c>
      <c r="AD145" s="28">
        <f t="shared" si="154"/>
        <v>1.1000000000000001</v>
      </c>
      <c r="AE145" s="28">
        <f t="shared" si="154"/>
        <v>0.9</v>
      </c>
      <c r="AF145" s="28">
        <f t="shared" si="154"/>
        <v>0.9</v>
      </c>
      <c r="AG145" s="28">
        <f t="shared" si="154"/>
        <v>0.9</v>
      </c>
      <c r="AH145" s="28">
        <f t="shared" si="154"/>
        <v>0.8</v>
      </c>
      <c r="AI145" s="28">
        <f t="shared" si="154"/>
        <v>0.5</v>
      </c>
      <c r="AJ145" s="29">
        <f t="shared" si="154"/>
        <v>0.4</v>
      </c>
      <c r="AK145" s="96"/>
      <c r="AL145" s="28">
        <v>0</v>
      </c>
      <c r="AM145" s="28">
        <v>0</v>
      </c>
      <c r="AN145" s="28">
        <f>-AN54</f>
        <v>5</v>
      </c>
      <c r="AO145" s="28">
        <f>-AO54</f>
        <v>5.6</v>
      </c>
      <c r="AP145" s="28">
        <f>-AP54</f>
        <v>7.1</v>
      </c>
      <c r="AQ145" s="28">
        <f>-AQ54</f>
        <v>5.5</v>
      </c>
      <c r="AR145" s="29">
        <f>SUM(V145:Y145)</f>
        <v>13.6</v>
      </c>
      <c r="AS145" s="29">
        <f>-AS54</f>
        <v>12.7</v>
      </c>
      <c r="AT145" s="29">
        <f>-AT54</f>
        <v>3.8</v>
      </c>
    </row>
    <row r="146" spans="1:46" ht="15" customHeight="1" x14ac:dyDescent="0.4">
      <c r="A146" s="38" t="s">
        <v>32</v>
      </c>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AI146" s="95"/>
      <c r="AK146" s="96"/>
      <c r="AL146" s="96"/>
      <c r="AM146" s="96"/>
      <c r="AN146" s="96"/>
      <c r="AO146" s="96"/>
      <c r="AP146" s="96"/>
      <c r="AQ146" s="96"/>
    </row>
    <row r="147" spans="1:46" ht="15" customHeight="1" x14ac:dyDescent="0.4">
      <c r="A147" s="91" t="s">
        <v>8</v>
      </c>
      <c r="B147" s="28">
        <v>0</v>
      </c>
      <c r="C147" s="28">
        <v>0</v>
      </c>
      <c r="D147" s="28">
        <v>0</v>
      </c>
      <c r="E147" s="28">
        <v>0</v>
      </c>
      <c r="F147" s="28">
        <v>0</v>
      </c>
      <c r="G147" s="28">
        <v>0</v>
      </c>
      <c r="H147" s="28">
        <v>0</v>
      </c>
      <c r="I147" s="28">
        <v>0</v>
      </c>
      <c r="J147" s="28">
        <v>0</v>
      </c>
      <c r="K147" s="28">
        <v>0</v>
      </c>
      <c r="L147" s="28">
        <v>0</v>
      </c>
      <c r="M147" s="28">
        <v>0</v>
      </c>
      <c r="N147" s="28">
        <f t="shared" ref="N147:AJ147" si="155">-N33</f>
        <v>1.6</v>
      </c>
      <c r="O147" s="28">
        <f t="shared" si="155"/>
        <v>0.1</v>
      </c>
      <c r="P147" s="28">
        <f t="shared" si="155"/>
        <v>0</v>
      </c>
      <c r="Q147" s="28">
        <f t="shared" si="155"/>
        <v>0</v>
      </c>
      <c r="R147" s="28">
        <f t="shared" si="155"/>
        <v>0</v>
      </c>
      <c r="S147" s="28">
        <f t="shared" si="155"/>
        <v>0</v>
      </c>
      <c r="T147" s="28">
        <f t="shared" si="155"/>
        <v>0</v>
      </c>
      <c r="U147" s="28">
        <f t="shared" si="155"/>
        <v>0</v>
      </c>
      <c r="V147" s="28">
        <f t="shared" si="155"/>
        <v>0</v>
      </c>
      <c r="W147" s="28">
        <f t="shared" si="155"/>
        <v>2.7</v>
      </c>
      <c r="X147" s="28">
        <f t="shared" si="155"/>
        <v>0.2</v>
      </c>
      <c r="Y147" s="28">
        <f t="shared" si="155"/>
        <v>0</v>
      </c>
      <c r="Z147" s="28">
        <f t="shared" si="155"/>
        <v>0</v>
      </c>
      <c r="AA147" s="28">
        <f t="shared" si="155"/>
        <v>0</v>
      </c>
      <c r="AB147" s="28">
        <f t="shared" si="155"/>
        <v>0</v>
      </c>
      <c r="AC147" s="28">
        <f t="shared" si="155"/>
        <v>2.4</v>
      </c>
      <c r="AD147" s="28">
        <f t="shared" si="155"/>
        <v>0.3</v>
      </c>
      <c r="AE147" s="28">
        <f t="shared" si="155"/>
        <v>0.1</v>
      </c>
      <c r="AF147" s="28">
        <f t="shared" si="155"/>
        <v>0</v>
      </c>
      <c r="AG147" s="28">
        <f t="shared" si="155"/>
        <v>0</v>
      </c>
      <c r="AH147" s="28">
        <f t="shared" si="155"/>
        <v>0</v>
      </c>
      <c r="AI147" s="28">
        <f t="shared" si="155"/>
        <v>0</v>
      </c>
      <c r="AJ147" s="29">
        <f t="shared" si="155"/>
        <v>1.3</v>
      </c>
      <c r="AK147" s="96"/>
      <c r="AL147" s="28">
        <v>0</v>
      </c>
      <c r="AM147" s="28">
        <v>0</v>
      </c>
      <c r="AN147" s="28">
        <v>0</v>
      </c>
      <c r="AO147" s="28">
        <v>0</v>
      </c>
      <c r="AP147" s="28">
        <f>-AP33</f>
        <v>1.7000000000000002</v>
      </c>
      <c r="AQ147" s="28">
        <f>-AQ33</f>
        <v>0</v>
      </c>
      <c r="AR147" s="29">
        <f>SUM(V147:Y147)</f>
        <v>2.9000000000000004</v>
      </c>
      <c r="AS147" s="29">
        <f>-AS33</f>
        <v>2.4</v>
      </c>
      <c r="AT147" s="29">
        <f>-AT33</f>
        <v>0.4</v>
      </c>
    </row>
    <row r="148" spans="1:46" ht="15" customHeight="1" x14ac:dyDescent="0.4">
      <c r="A148" s="91" t="s">
        <v>11</v>
      </c>
      <c r="B148" s="28">
        <v>0</v>
      </c>
      <c r="C148" s="28">
        <v>0</v>
      </c>
      <c r="D148" s="28">
        <v>0</v>
      </c>
      <c r="E148" s="28">
        <v>0</v>
      </c>
      <c r="F148" s="28">
        <v>0</v>
      </c>
      <c r="G148" s="28">
        <v>0</v>
      </c>
      <c r="H148" s="28">
        <v>0</v>
      </c>
      <c r="I148" s="28">
        <v>0</v>
      </c>
      <c r="J148" s="28">
        <v>0</v>
      </c>
      <c r="K148" s="28">
        <v>0</v>
      </c>
      <c r="L148" s="28">
        <v>0</v>
      </c>
      <c r="M148" s="28">
        <v>0</v>
      </c>
      <c r="N148" s="28">
        <f t="shared" ref="N148:AJ148" si="156">-N48</f>
        <v>2.6</v>
      </c>
      <c r="O148" s="28">
        <f t="shared" si="156"/>
        <v>0.5</v>
      </c>
      <c r="P148" s="28">
        <f t="shared" si="156"/>
        <v>0.1</v>
      </c>
      <c r="Q148" s="28">
        <f t="shared" si="156"/>
        <v>0</v>
      </c>
      <c r="R148" s="28">
        <f t="shared" si="156"/>
        <v>0</v>
      </c>
      <c r="S148" s="28">
        <f t="shared" si="156"/>
        <v>0</v>
      </c>
      <c r="T148" s="28">
        <f t="shared" si="156"/>
        <v>0</v>
      </c>
      <c r="U148" s="28">
        <f t="shared" si="156"/>
        <v>0</v>
      </c>
      <c r="V148" s="28">
        <f t="shared" si="156"/>
        <v>0</v>
      </c>
      <c r="W148" s="28">
        <f t="shared" si="156"/>
        <v>27</v>
      </c>
      <c r="X148" s="28">
        <f t="shared" si="156"/>
        <v>0.6</v>
      </c>
      <c r="Y148" s="28">
        <f t="shared" si="156"/>
        <v>0.2</v>
      </c>
      <c r="Z148" s="28">
        <f t="shared" si="156"/>
        <v>0</v>
      </c>
      <c r="AA148" s="28">
        <f t="shared" si="156"/>
        <v>0</v>
      </c>
      <c r="AB148" s="28">
        <f t="shared" si="156"/>
        <v>0</v>
      </c>
      <c r="AC148" s="28">
        <f t="shared" si="156"/>
        <v>29.7</v>
      </c>
      <c r="AD148" s="28">
        <f t="shared" si="156"/>
        <v>1.2</v>
      </c>
      <c r="AE148" s="28">
        <f t="shared" si="156"/>
        <v>0.7</v>
      </c>
      <c r="AF148" s="28">
        <f t="shared" si="156"/>
        <v>0</v>
      </c>
      <c r="AG148" s="28">
        <f t="shared" si="156"/>
        <v>0</v>
      </c>
      <c r="AH148" s="28">
        <f t="shared" si="156"/>
        <v>0</v>
      </c>
      <c r="AI148" s="28">
        <f t="shared" si="156"/>
        <v>2.8</v>
      </c>
      <c r="AJ148" s="29">
        <f t="shared" si="156"/>
        <v>1.8</v>
      </c>
      <c r="AK148" s="96"/>
      <c r="AL148" s="28">
        <v>0</v>
      </c>
      <c r="AM148" s="28">
        <v>0</v>
      </c>
      <c r="AN148" s="28">
        <v>0</v>
      </c>
      <c r="AO148" s="28">
        <v>0</v>
      </c>
      <c r="AP148" s="28">
        <f>-AP48</f>
        <v>3.2</v>
      </c>
      <c r="AQ148" s="28">
        <f>-AQ48</f>
        <v>0</v>
      </c>
      <c r="AR148" s="29">
        <f>SUM(V148:Y148)</f>
        <v>27.8</v>
      </c>
      <c r="AS148" s="29">
        <f>-AS48</f>
        <v>29.7</v>
      </c>
      <c r="AT148" s="29">
        <f>-AT48</f>
        <v>1.9</v>
      </c>
    </row>
    <row r="149" spans="1:46" ht="15" customHeight="1" x14ac:dyDescent="0.4">
      <c r="A149" s="91" t="s">
        <v>12</v>
      </c>
      <c r="B149" s="28">
        <v>0</v>
      </c>
      <c r="C149" s="28">
        <v>0</v>
      </c>
      <c r="D149" s="28">
        <v>0</v>
      </c>
      <c r="E149" s="28">
        <v>0</v>
      </c>
      <c r="F149" s="28">
        <v>0</v>
      </c>
      <c r="G149" s="28">
        <v>0</v>
      </c>
      <c r="H149" s="28">
        <v>0</v>
      </c>
      <c r="I149" s="28">
        <v>0</v>
      </c>
      <c r="J149" s="28">
        <v>0</v>
      </c>
      <c r="K149" s="28">
        <v>0</v>
      </c>
      <c r="L149" s="28">
        <v>0</v>
      </c>
      <c r="M149" s="28">
        <v>0</v>
      </c>
      <c r="N149" s="28">
        <f t="shared" ref="N149:AJ149" si="157">-N56</f>
        <v>6.3</v>
      </c>
      <c r="O149" s="28">
        <f t="shared" si="157"/>
        <v>0.2</v>
      </c>
      <c r="P149" s="28">
        <f t="shared" si="157"/>
        <v>0.4</v>
      </c>
      <c r="Q149" s="28">
        <f t="shared" si="157"/>
        <v>0</v>
      </c>
      <c r="R149" s="28">
        <f t="shared" si="157"/>
        <v>0</v>
      </c>
      <c r="S149" s="28">
        <f t="shared" si="157"/>
        <v>0</v>
      </c>
      <c r="T149" s="28">
        <f t="shared" si="157"/>
        <v>0</v>
      </c>
      <c r="U149" s="28">
        <f t="shared" si="157"/>
        <v>0</v>
      </c>
      <c r="V149" s="28">
        <f t="shared" si="157"/>
        <v>0</v>
      </c>
      <c r="W149" s="28">
        <f t="shared" si="157"/>
        <v>6.3</v>
      </c>
      <c r="X149" s="28">
        <f t="shared" si="157"/>
        <v>0.3</v>
      </c>
      <c r="Y149" s="28">
        <f t="shared" si="157"/>
        <v>0.1</v>
      </c>
      <c r="Z149" s="28">
        <f t="shared" si="157"/>
        <v>0</v>
      </c>
      <c r="AA149" s="28">
        <f t="shared" si="157"/>
        <v>0</v>
      </c>
      <c r="AB149" s="28">
        <f t="shared" si="157"/>
        <v>0</v>
      </c>
      <c r="AC149" s="28">
        <f t="shared" si="157"/>
        <v>12.5</v>
      </c>
      <c r="AD149" s="28">
        <f t="shared" si="157"/>
        <v>0.3</v>
      </c>
      <c r="AE149" s="28">
        <f t="shared" si="157"/>
        <v>0.3</v>
      </c>
      <c r="AF149" s="28">
        <f t="shared" si="157"/>
        <v>0.1</v>
      </c>
      <c r="AG149" s="28">
        <f t="shared" si="157"/>
        <v>0</v>
      </c>
      <c r="AH149" s="28">
        <f t="shared" si="157"/>
        <v>0</v>
      </c>
      <c r="AI149" s="28">
        <f t="shared" si="157"/>
        <v>0</v>
      </c>
      <c r="AJ149" s="29">
        <f t="shared" si="157"/>
        <v>4.9000000000000004</v>
      </c>
      <c r="AK149" s="96"/>
      <c r="AL149" s="28">
        <v>0</v>
      </c>
      <c r="AM149" s="28">
        <v>0</v>
      </c>
      <c r="AN149" s="28">
        <v>0</v>
      </c>
      <c r="AO149" s="28">
        <v>0</v>
      </c>
      <c r="AP149" s="28">
        <f>-AP56</f>
        <v>6.9</v>
      </c>
      <c r="AQ149" s="28">
        <f>-AQ56</f>
        <v>0</v>
      </c>
      <c r="AR149" s="29">
        <f>SUM(V149:Y149)</f>
        <v>6.6999999999999993</v>
      </c>
      <c r="AS149" s="29">
        <f>-AS56</f>
        <v>12.5</v>
      </c>
      <c r="AT149" s="29">
        <f>-AT56</f>
        <v>0.7</v>
      </c>
    </row>
    <row r="150" spans="1:46" ht="15" customHeight="1" x14ac:dyDescent="0.4">
      <c r="A150" s="91" t="s">
        <v>13</v>
      </c>
      <c r="B150" s="28">
        <v>0</v>
      </c>
      <c r="C150" s="28">
        <v>0</v>
      </c>
      <c r="D150" s="28">
        <v>0</v>
      </c>
      <c r="E150" s="28">
        <v>0</v>
      </c>
      <c r="F150" s="28">
        <v>0</v>
      </c>
      <c r="G150" s="28">
        <v>0</v>
      </c>
      <c r="H150" s="28">
        <v>0</v>
      </c>
      <c r="I150" s="28">
        <v>0</v>
      </c>
      <c r="J150" s="28">
        <v>0</v>
      </c>
      <c r="K150" s="28">
        <v>0</v>
      </c>
      <c r="L150" s="28">
        <v>0</v>
      </c>
      <c r="M150" s="28">
        <v>0</v>
      </c>
      <c r="N150" s="28">
        <f t="shared" ref="N150:AJ150" si="158">-N64</f>
        <v>2.2999999999999998</v>
      </c>
      <c r="O150" s="28">
        <f t="shared" si="158"/>
        <v>0.1</v>
      </c>
      <c r="P150" s="28">
        <f t="shared" si="158"/>
        <v>0.1</v>
      </c>
      <c r="Q150" s="28">
        <f t="shared" si="158"/>
        <v>0</v>
      </c>
      <c r="R150" s="28">
        <f t="shared" si="158"/>
        <v>0</v>
      </c>
      <c r="S150" s="28">
        <f t="shared" si="158"/>
        <v>0</v>
      </c>
      <c r="T150" s="28">
        <f t="shared" si="158"/>
        <v>0</v>
      </c>
      <c r="U150" s="28">
        <f t="shared" si="158"/>
        <v>0</v>
      </c>
      <c r="V150" s="28">
        <f t="shared" si="158"/>
        <v>0</v>
      </c>
      <c r="W150" s="28">
        <f t="shared" si="158"/>
        <v>1.5</v>
      </c>
      <c r="X150" s="28">
        <f t="shared" si="158"/>
        <v>0.3</v>
      </c>
      <c r="Y150" s="28">
        <f t="shared" si="158"/>
        <v>0.1</v>
      </c>
      <c r="Z150" s="28">
        <f t="shared" si="158"/>
        <v>0</v>
      </c>
      <c r="AA150" s="28">
        <f t="shared" si="158"/>
        <v>0</v>
      </c>
      <c r="AB150" s="28">
        <f t="shared" si="158"/>
        <v>0</v>
      </c>
      <c r="AC150" s="28">
        <f t="shared" si="158"/>
        <v>2.6</v>
      </c>
      <c r="AD150" s="28">
        <f t="shared" si="158"/>
        <v>0.5</v>
      </c>
      <c r="AE150" s="28">
        <f t="shared" si="158"/>
        <v>0.1</v>
      </c>
      <c r="AF150" s="28">
        <f t="shared" si="158"/>
        <v>0.1</v>
      </c>
      <c r="AG150" s="28">
        <f t="shared" si="158"/>
        <v>0</v>
      </c>
      <c r="AH150" s="28">
        <f t="shared" si="158"/>
        <v>0</v>
      </c>
      <c r="AI150" s="28">
        <f t="shared" si="158"/>
        <v>0</v>
      </c>
      <c r="AJ150" s="29">
        <f t="shared" si="158"/>
        <v>0.1</v>
      </c>
      <c r="AK150" s="96"/>
      <c r="AL150" s="28">
        <v>0</v>
      </c>
      <c r="AM150" s="28">
        <v>0</v>
      </c>
      <c r="AN150" s="28">
        <v>0</v>
      </c>
      <c r="AO150" s="28">
        <v>0</v>
      </c>
      <c r="AP150" s="28">
        <f>-AP64</f>
        <v>2.5</v>
      </c>
      <c r="AQ150" s="28">
        <f>-AQ64</f>
        <v>0</v>
      </c>
      <c r="AR150" s="29">
        <f>SUM(V150:Y150)</f>
        <v>1.9000000000000001</v>
      </c>
      <c r="AS150" s="29">
        <f>-AS64</f>
        <v>2.6</v>
      </c>
      <c r="AT150" s="29">
        <f>-AT64</f>
        <v>0.7</v>
      </c>
    </row>
    <row r="151" spans="1:46" ht="15" customHeight="1" x14ac:dyDescent="0.4">
      <c r="A151" s="40" t="s">
        <v>46</v>
      </c>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AI151" s="95"/>
      <c r="AK151" s="96"/>
      <c r="AL151" s="96"/>
      <c r="AM151" s="96"/>
      <c r="AN151" s="96"/>
      <c r="AO151" s="96"/>
      <c r="AP151" s="96"/>
      <c r="AQ151" s="96"/>
    </row>
    <row r="152" spans="1:46" ht="15" customHeight="1" x14ac:dyDescent="0.4">
      <c r="A152" s="91" t="s">
        <v>46</v>
      </c>
      <c r="B152" s="28">
        <v>0</v>
      </c>
      <c r="C152" s="28">
        <v>0</v>
      </c>
      <c r="D152" s="28">
        <v>0</v>
      </c>
      <c r="E152" s="28">
        <v>0</v>
      </c>
      <c r="F152" s="28">
        <v>0</v>
      </c>
      <c r="G152" s="28">
        <v>0</v>
      </c>
      <c r="H152" s="28">
        <v>0</v>
      </c>
      <c r="I152" s="28">
        <v>0</v>
      </c>
      <c r="J152" s="28">
        <v>0</v>
      </c>
      <c r="K152" s="28">
        <v>0</v>
      </c>
      <c r="L152" s="28">
        <v>0</v>
      </c>
      <c r="M152" s="28">
        <f t="shared" ref="M152:AJ152" si="159">-M68</f>
        <v>398.2</v>
      </c>
      <c r="N152" s="28">
        <f t="shared" si="159"/>
        <v>17.3</v>
      </c>
      <c r="O152" s="28">
        <f t="shared" si="159"/>
        <v>0</v>
      </c>
      <c r="P152" s="28">
        <f t="shared" si="159"/>
        <v>0</v>
      </c>
      <c r="Q152" s="28">
        <f t="shared" si="159"/>
        <v>14</v>
      </c>
      <c r="R152" s="28">
        <f t="shared" si="159"/>
        <v>0</v>
      </c>
      <c r="S152" s="28">
        <f t="shared" si="159"/>
        <v>8.6999999999999993</v>
      </c>
      <c r="T152" s="28">
        <f t="shared" si="159"/>
        <v>4</v>
      </c>
      <c r="U152" s="28">
        <f t="shared" si="159"/>
        <v>162.5</v>
      </c>
      <c r="V152" s="28">
        <f t="shared" si="159"/>
        <v>0</v>
      </c>
      <c r="W152" s="28">
        <f t="shared" si="159"/>
        <v>2.2000000000000002</v>
      </c>
      <c r="X152" s="28">
        <f t="shared" si="159"/>
        <v>0</v>
      </c>
      <c r="Y152" s="28">
        <f t="shared" si="159"/>
        <v>-157.4</v>
      </c>
      <c r="Z152" s="28">
        <f t="shared" si="159"/>
        <v>0</v>
      </c>
      <c r="AA152" s="28">
        <f t="shared" si="159"/>
        <v>0</v>
      </c>
      <c r="AB152" s="28">
        <f t="shared" si="159"/>
        <v>0</v>
      </c>
      <c r="AC152" s="28">
        <f t="shared" si="159"/>
        <v>0.1</v>
      </c>
      <c r="AD152" s="28">
        <f t="shared" si="159"/>
        <v>0</v>
      </c>
      <c r="AE152" s="28">
        <f t="shared" si="159"/>
        <v>2.6</v>
      </c>
      <c r="AF152" s="28">
        <f t="shared" si="159"/>
        <v>0</v>
      </c>
      <c r="AG152" s="28">
        <f t="shared" si="159"/>
        <v>-3.9</v>
      </c>
      <c r="AH152" s="28">
        <f t="shared" si="159"/>
        <v>0</v>
      </c>
      <c r="AI152" s="28">
        <f t="shared" si="159"/>
        <v>0</v>
      </c>
      <c r="AJ152" s="29">
        <f t="shared" si="159"/>
        <v>0</v>
      </c>
      <c r="AK152" s="96"/>
      <c r="AL152" s="28">
        <v>0</v>
      </c>
      <c r="AM152" s="28">
        <v>0</v>
      </c>
      <c r="AN152" s="28">
        <f>-AN58</f>
        <v>0</v>
      </c>
      <c r="AO152" s="28">
        <f>-AO68</f>
        <v>398.2</v>
      </c>
      <c r="AP152" s="28">
        <f>-AP68</f>
        <v>31.3</v>
      </c>
      <c r="AQ152" s="28">
        <f>-AQ68</f>
        <v>175.2</v>
      </c>
      <c r="AR152" s="29">
        <f>SUM(V152:Y152)</f>
        <v>-155.20000000000002</v>
      </c>
      <c r="AS152" s="29">
        <f>-AS68</f>
        <v>0.1</v>
      </c>
      <c r="AT152" s="29">
        <f>-AT68</f>
        <v>-1.2999999999999998</v>
      </c>
    </row>
    <row r="153" spans="1:46" ht="15.95" customHeight="1" x14ac:dyDescent="0.4">
      <c r="A153" s="40" t="s">
        <v>65</v>
      </c>
      <c r="B153" s="96"/>
      <c r="C153" s="96"/>
      <c r="D153" s="96"/>
      <c r="E153" s="96"/>
      <c r="F153" s="96"/>
      <c r="G153" s="96"/>
      <c r="H153" s="96"/>
      <c r="I153" s="96"/>
      <c r="J153" s="96"/>
      <c r="K153" s="96"/>
      <c r="L153" s="96"/>
      <c r="M153" s="96"/>
      <c r="N153" s="96"/>
      <c r="O153" s="96"/>
      <c r="P153" s="96"/>
      <c r="Q153" s="96"/>
      <c r="R153" s="96"/>
      <c r="S153" s="96"/>
      <c r="T153" s="96"/>
      <c r="U153" s="96"/>
      <c r="V153" s="96"/>
      <c r="W153" s="96"/>
      <c r="X153" s="96"/>
      <c r="AI153" s="95"/>
      <c r="AK153" s="96"/>
      <c r="AL153" s="96"/>
      <c r="AM153" s="96"/>
      <c r="AN153" s="96"/>
      <c r="AO153" s="96"/>
      <c r="AP153" s="96"/>
      <c r="AQ153" s="96"/>
    </row>
    <row r="154" spans="1:46" ht="15" customHeight="1" x14ac:dyDescent="0.4">
      <c r="A154" s="91" t="s">
        <v>66</v>
      </c>
      <c r="B154" s="28">
        <v>0</v>
      </c>
      <c r="C154" s="41">
        <v>0</v>
      </c>
      <c r="D154" s="41">
        <v>0</v>
      </c>
      <c r="E154" s="41">
        <v>0</v>
      </c>
      <c r="F154" s="41">
        <v>0</v>
      </c>
      <c r="G154" s="28">
        <f t="shared" ref="G154:AJ154" si="160">G92</f>
        <v>-7.4</v>
      </c>
      <c r="H154" s="28">
        <f t="shared" si="160"/>
        <v>1.7</v>
      </c>
      <c r="I154" s="28">
        <f t="shared" si="160"/>
        <v>1.2</v>
      </c>
      <c r="J154" s="28">
        <f t="shared" si="160"/>
        <v>-11</v>
      </c>
      <c r="K154" s="28">
        <f t="shared" si="160"/>
        <v>-6.5</v>
      </c>
      <c r="L154" s="28">
        <f t="shared" si="160"/>
        <v>0</v>
      </c>
      <c r="M154" s="28">
        <f t="shared" si="160"/>
        <v>0</v>
      </c>
      <c r="N154" s="28">
        <f t="shared" si="160"/>
        <v>0</v>
      </c>
      <c r="O154" s="28">
        <f t="shared" si="160"/>
        <v>0</v>
      </c>
      <c r="P154" s="28">
        <f t="shared" si="160"/>
        <v>0</v>
      </c>
      <c r="Q154" s="28">
        <f t="shared" si="160"/>
        <v>0</v>
      </c>
      <c r="R154" s="28">
        <f t="shared" si="160"/>
        <v>0</v>
      </c>
      <c r="S154" s="28">
        <f t="shared" si="160"/>
        <v>-5</v>
      </c>
      <c r="T154" s="28">
        <f t="shared" si="160"/>
        <v>0</v>
      </c>
      <c r="U154" s="28">
        <f t="shared" si="160"/>
        <v>0</v>
      </c>
      <c r="V154" s="28">
        <f t="shared" si="160"/>
        <v>0</v>
      </c>
      <c r="W154" s="28">
        <f t="shared" si="160"/>
        <v>0</v>
      </c>
      <c r="X154" s="28">
        <f t="shared" si="160"/>
        <v>0</v>
      </c>
      <c r="Y154" s="28">
        <f t="shared" si="160"/>
        <v>0</v>
      </c>
      <c r="Z154" s="28">
        <f t="shared" si="160"/>
        <v>0</v>
      </c>
      <c r="AA154" s="28">
        <f t="shared" si="160"/>
        <v>0</v>
      </c>
      <c r="AB154" s="28">
        <f t="shared" si="160"/>
        <v>0</v>
      </c>
      <c r="AC154" s="28">
        <f t="shared" si="160"/>
        <v>0.2</v>
      </c>
      <c r="AD154" s="28">
        <f t="shared" si="160"/>
        <v>0.5</v>
      </c>
      <c r="AE154" s="28">
        <f t="shared" si="160"/>
        <v>0</v>
      </c>
      <c r="AF154" s="28">
        <f t="shared" si="160"/>
        <v>-1.2</v>
      </c>
      <c r="AG154" s="28">
        <f t="shared" si="160"/>
        <v>0</v>
      </c>
      <c r="AH154" s="28">
        <f t="shared" si="160"/>
        <v>0</v>
      </c>
      <c r="AI154" s="28">
        <f t="shared" si="160"/>
        <v>0</v>
      </c>
      <c r="AJ154" s="29">
        <f t="shared" si="160"/>
        <v>-0.5</v>
      </c>
      <c r="AK154" s="96"/>
      <c r="AL154" s="28">
        <v>0</v>
      </c>
      <c r="AM154" s="28">
        <v>0</v>
      </c>
      <c r="AN154" s="28">
        <f>AN92</f>
        <v>-4.5</v>
      </c>
      <c r="AO154" s="28">
        <f>AO92</f>
        <v>-17.5</v>
      </c>
      <c r="AP154" s="28">
        <f>AP92</f>
        <v>0</v>
      </c>
      <c r="AQ154" s="28">
        <f>AQ92</f>
        <v>-5</v>
      </c>
      <c r="AR154" s="29">
        <f>SUM(V154:Y154)</f>
        <v>0</v>
      </c>
      <c r="AS154" s="29">
        <f>AS92</f>
        <v>0.2</v>
      </c>
      <c r="AT154" s="29">
        <f>AT92</f>
        <v>-0.7</v>
      </c>
    </row>
    <row r="155" spans="1:46" ht="15.95" customHeight="1" x14ac:dyDescent="0.4">
      <c r="A155" s="5" t="s">
        <v>54</v>
      </c>
      <c r="B155" s="96"/>
      <c r="C155" s="96"/>
      <c r="D155" s="96"/>
      <c r="E155" s="96"/>
      <c r="F155" s="96"/>
      <c r="G155" s="96"/>
      <c r="H155" s="96"/>
      <c r="I155" s="96"/>
      <c r="J155" s="96"/>
      <c r="K155" s="96"/>
      <c r="L155" s="96"/>
      <c r="M155" s="96"/>
      <c r="N155" s="96"/>
      <c r="O155" s="96"/>
      <c r="P155" s="96"/>
      <c r="Q155" s="96"/>
      <c r="R155" s="96"/>
      <c r="S155" s="96"/>
      <c r="T155" s="96"/>
      <c r="U155" s="96"/>
      <c r="V155" s="96"/>
      <c r="W155" s="96"/>
      <c r="X155" s="96"/>
      <c r="AI155" s="95"/>
      <c r="AK155" s="96"/>
      <c r="AL155" s="96"/>
      <c r="AM155" s="96"/>
      <c r="AN155" s="96"/>
      <c r="AO155" s="96"/>
      <c r="AP155" s="96"/>
      <c r="AQ155" s="96"/>
    </row>
    <row r="156" spans="1:46" ht="15.95" customHeight="1" x14ac:dyDescent="0.4">
      <c r="A156" s="91" t="s">
        <v>60</v>
      </c>
      <c r="B156" s="28">
        <v>-4</v>
      </c>
      <c r="C156" s="28">
        <v>-3</v>
      </c>
      <c r="D156" s="28">
        <v>-4.2</v>
      </c>
      <c r="E156" s="28">
        <v>-1.7</v>
      </c>
      <c r="F156" s="28">
        <f t="shared" ref="F156:AJ156" si="161">F96</f>
        <v>-10.9</v>
      </c>
      <c r="G156" s="28">
        <f t="shared" si="161"/>
        <v>-3.7</v>
      </c>
      <c r="H156" s="28">
        <f t="shared" si="161"/>
        <v>-3.4</v>
      </c>
      <c r="I156" s="28">
        <f t="shared" si="161"/>
        <v>-3.3</v>
      </c>
      <c r="J156" s="28">
        <f t="shared" si="161"/>
        <v>-4.8</v>
      </c>
      <c r="K156" s="28">
        <f t="shared" si="161"/>
        <v>-1.2</v>
      </c>
      <c r="L156" s="28">
        <f t="shared" si="161"/>
        <v>-4.7</v>
      </c>
      <c r="M156" s="28">
        <f t="shared" si="161"/>
        <v>-10.5</v>
      </c>
      <c r="N156" s="28">
        <f t="shared" si="161"/>
        <v>-11.9</v>
      </c>
      <c r="O156" s="28">
        <f t="shared" si="161"/>
        <v>-12.5</v>
      </c>
      <c r="P156" s="28">
        <f t="shared" si="161"/>
        <v>-12.2</v>
      </c>
      <c r="Q156" s="28">
        <f t="shared" si="161"/>
        <v>-10.8</v>
      </c>
      <c r="R156" s="28">
        <f t="shared" si="161"/>
        <v>-19</v>
      </c>
      <c r="S156" s="28">
        <f t="shared" si="161"/>
        <v>-18.899999999999999</v>
      </c>
      <c r="T156" s="28">
        <f t="shared" si="161"/>
        <v>-27.51</v>
      </c>
      <c r="U156" s="28">
        <f t="shared" si="161"/>
        <v>-26.4</v>
      </c>
      <c r="V156" s="28">
        <f t="shared" si="161"/>
        <v>-13.3</v>
      </c>
      <c r="W156" s="28">
        <f t="shared" si="161"/>
        <v>-25.8</v>
      </c>
      <c r="X156" s="28">
        <f t="shared" si="161"/>
        <v>-16.899999999999999</v>
      </c>
      <c r="Y156" s="28">
        <f t="shared" si="161"/>
        <v>6.2</v>
      </c>
      <c r="Z156" s="28">
        <f t="shared" si="161"/>
        <v>-22.8</v>
      </c>
      <c r="AA156" s="28">
        <f t="shared" si="161"/>
        <v>-17.3</v>
      </c>
      <c r="AB156" s="28">
        <f t="shared" si="161"/>
        <v>-20</v>
      </c>
      <c r="AC156" s="28">
        <f t="shared" si="161"/>
        <v>-29.9</v>
      </c>
      <c r="AD156" s="28">
        <f t="shared" si="161"/>
        <v>-20.399999999999999</v>
      </c>
      <c r="AE156" s="28">
        <f t="shared" si="161"/>
        <v>-18.899999999999999</v>
      </c>
      <c r="AF156" s="28">
        <f t="shared" si="161"/>
        <v>-12.2</v>
      </c>
      <c r="AG156" s="28">
        <f t="shared" si="161"/>
        <v>-15.6</v>
      </c>
      <c r="AH156" s="28">
        <f t="shared" si="161"/>
        <v>-13.5</v>
      </c>
      <c r="AI156" s="28">
        <f t="shared" si="161"/>
        <v>-11.8</v>
      </c>
      <c r="AJ156" s="29">
        <f t="shared" si="161"/>
        <v>-11.4</v>
      </c>
      <c r="AK156" s="96"/>
      <c r="AL156" s="28">
        <v>-2.4</v>
      </c>
      <c r="AM156" s="28">
        <v>-12.9</v>
      </c>
      <c r="AN156" s="28">
        <f>AN96</f>
        <v>-21.3</v>
      </c>
      <c r="AO156" s="28">
        <f>AO96</f>
        <v>-21.2</v>
      </c>
      <c r="AP156" s="28">
        <f>AP96</f>
        <v>-47.399999999999991</v>
      </c>
      <c r="AQ156" s="28">
        <f>AQ96</f>
        <v>-91.81</v>
      </c>
      <c r="AR156" s="29">
        <f>SUM(V156:Y156)</f>
        <v>-49.8</v>
      </c>
      <c r="AS156" s="29">
        <f>AS96</f>
        <v>-90</v>
      </c>
      <c r="AT156" s="29">
        <f>AT96</f>
        <v>-67.099999999999994</v>
      </c>
    </row>
    <row r="157" spans="1:46" ht="29.25" customHeight="1" x14ac:dyDescent="0.4">
      <c r="A157" s="38" t="s">
        <v>55</v>
      </c>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AI157" s="95"/>
      <c r="AK157" s="96"/>
      <c r="AL157" s="96"/>
      <c r="AM157" s="96"/>
      <c r="AN157" s="96"/>
      <c r="AO157" s="96"/>
      <c r="AP157" s="96"/>
      <c r="AQ157" s="96"/>
    </row>
    <row r="158" spans="1:46" ht="15.95" customHeight="1" x14ac:dyDescent="0.4">
      <c r="A158" s="91" t="s">
        <v>60</v>
      </c>
      <c r="B158" s="28">
        <f t="shared" ref="B158:AJ158" si="162">B97</f>
        <v>0</v>
      </c>
      <c r="C158" s="28">
        <f t="shared" si="162"/>
        <v>0</v>
      </c>
      <c r="D158" s="28">
        <f t="shared" si="162"/>
        <v>0</v>
      </c>
      <c r="E158" s="28">
        <f t="shared" si="162"/>
        <v>0</v>
      </c>
      <c r="F158" s="28">
        <f t="shared" si="162"/>
        <v>0</v>
      </c>
      <c r="G158" s="28">
        <f t="shared" si="162"/>
        <v>0</v>
      </c>
      <c r="H158" s="28">
        <f t="shared" si="162"/>
        <v>0</v>
      </c>
      <c r="I158" s="28">
        <f t="shared" si="162"/>
        <v>0</v>
      </c>
      <c r="J158" s="28">
        <f t="shared" si="162"/>
        <v>0</v>
      </c>
      <c r="K158" s="28">
        <f t="shared" si="162"/>
        <v>0</v>
      </c>
      <c r="L158" s="28">
        <f t="shared" si="162"/>
        <v>0</v>
      </c>
      <c r="M158" s="28">
        <f t="shared" si="162"/>
        <v>0</v>
      </c>
      <c r="N158" s="28">
        <f t="shared" si="162"/>
        <v>0</v>
      </c>
      <c r="O158" s="28">
        <f t="shared" si="162"/>
        <v>0</v>
      </c>
      <c r="P158" s="28">
        <f t="shared" si="162"/>
        <v>0</v>
      </c>
      <c r="Q158" s="28">
        <f t="shared" si="162"/>
        <v>-38.1</v>
      </c>
      <c r="R158" s="28">
        <f t="shared" si="162"/>
        <v>0</v>
      </c>
      <c r="S158" s="28">
        <f t="shared" si="162"/>
        <v>0</v>
      </c>
      <c r="T158" s="28">
        <f t="shared" si="162"/>
        <v>0</v>
      </c>
      <c r="U158" s="28">
        <f t="shared" si="162"/>
        <v>-420.2</v>
      </c>
      <c r="V158" s="28">
        <f t="shared" si="162"/>
        <v>0</v>
      </c>
      <c r="W158" s="28">
        <f t="shared" si="162"/>
        <v>0</v>
      </c>
      <c r="X158" s="28">
        <f t="shared" si="162"/>
        <v>0</v>
      </c>
      <c r="Y158" s="28">
        <f t="shared" si="162"/>
        <v>0</v>
      </c>
      <c r="Z158" s="28">
        <f t="shared" si="162"/>
        <v>0</v>
      </c>
      <c r="AA158" s="28">
        <f t="shared" si="162"/>
        <v>0</v>
      </c>
      <c r="AB158" s="28">
        <f t="shared" si="162"/>
        <v>0</v>
      </c>
      <c r="AC158" s="28">
        <f t="shared" si="162"/>
        <v>0</v>
      </c>
      <c r="AD158" s="28">
        <f t="shared" si="162"/>
        <v>0</v>
      </c>
      <c r="AE158" s="28">
        <f t="shared" si="162"/>
        <v>0</v>
      </c>
      <c r="AF158" s="28">
        <f t="shared" si="162"/>
        <v>0</v>
      </c>
      <c r="AG158" s="28">
        <f t="shared" si="162"/>
        <v>0</v>
      </c>
      <c r="AH158" s="28">
        <f t="shared" si="162"/>
        <v>0</v>
      </c>
      <c r="AI158" s="28">
        <f t="shared" si="162"/>
        <v>0</v>
      </c>
      <c r="AJ158" s="29">
        <f t="shared" si="162"/>
        <v>0</v>
      </c>
      <c r="AK158" s="96"/>
      <c r="AL158" s="28">
        <f t="shared" ref="AL158:AQ158" si="163">AL97</f>
        <v>0</v>
      </c>
      <c r="AM158" s="28">
        <f t="shared" si="163"/>
        <v>0</v>
      </c>
      <c r="AN158" s="28">
        <f t="shared" si="163"/>
        <v>0</v>
      </c>
      <c r="AO158" s="28">
        <f t="shared" si="163"/>
        <v>0</v>
      </c>
      <c r="AP158" s="28">
        <f t="shared" si="163"/>
        <v>-38.1</v>
      </c>
      <c r="AQ158" s="28">
        <f t="shared" si="163"/>
        <v>-420.2</v>
      </c>
      <c r="AR158" s="29">
        <f>SUM(V158:Y158)</f>
        <v>0</v>
      </c>
      <c r="AS158" s="29">
        <f>AS97</f>
        <v>0</v>
      </c>
      <c r="AT158" s="29">
        <f>AT97</f>
        <v>0</v>
      </c>
    </row>
    <row r="159" spans="1:46" ht="15.95" customHeight="1" x14ac:dyDescent="0.4">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AK159" s="96"/>
      <c r="AL159" s="96"/>
      <c r="AM159" s="96"/>
      <c r="AN159" s="96"/>
      <c r="AO159" s="96"/>
      <c r="AP159" s="96"/>
      <c r="AQ159" s="96"/>
    </row>
    <row r="160" spans="1:46" ht="15.95" customHeight="1" x14ac:dyDescent="0.4">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AK160" s="96"/>
      <c r="AL160" s="96"/>
      <c r="AM160" s="96"/>
      <c r="AN160" s="96"/>
      <c r="AO160" s="96"/>
      <c r="AP160" s="96"/>
      <c r="AQ160" s="96"/>
    </row>
    <row r="161" spans="1:43" ht="15.95" customHeight="1" x14ac:dyDescent="0.4">
      <c r="B161" s="96"/>
      <c r="C161" s="96"/>
      <c r="D161" s="96"/>
      <c r="E161" s="96"/>
      <c r="F161" s="96"/>
      <c r="G161" s="96"/>
      <c r="H161" s="96"/>
      <c r="I161" s="96"/>
      <c r="J161" s="96"/>
      <c r="K161" s="96"/>
      <c r="L161" s="96"/>
      <c r="M161" s="96"/>
      <c r="N161" s="96"/>
      <c r="O161" s="96"/>
      <c r="P161" s="96"/>
      <c r="Q161" s="96"/>
      <c r="R161" s="96"/>
      <c r="S161" s="96"/>
      <c r="T161" s="96"/>
      <c r="U161" s="96"/>
      <c r="V161" s="96"/>
      <c r="W161" s="96"/>
      <c r="X161" s="96"/>
      <c r="AK161" s="96"/>
      <c r="AL161" s="96"/>
      <c r="AM161" s="96"/>
      <c r="AN161" s="96"/>
      <c r="AO161" s="96"/>
      <c r="AP161" s="96"/>
      <c r="AQ161" s="96"/>
    </row>
    <row r="162" spans="1:43" ht="15.95" customHeight="1" x14ac:dyDescent="0.4">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AK162" s="96"/>
      <c r="AL162" s="96"/>
      <c r="AM162" s="96"/>
      <c r="AN162" s="96"/>
      <c r="AO162" s="96"/>
      <c r="AP162" s="96"/>
      <c r="AQ162" s="96"/>
    </row>
    <row r="163" spans="1:43" ht="15.95" customHeight="1" x14ac:dyDescent="0.4">
      <c r="A163" s="97" t="s">
        <v>67</v>
      </c>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6"/>
      <c r="AL163" s="96"/>
      <c r="AM163" s="96"/>
      <c r="AN163" s="96"/>
      <c r="AO163" s="96"/>
      <c r="AP163" s="96"/>
      <c r="AQ163" s="96"/>
    </row>
    <row r="164" spans="1:43" ht="15.95" customHeight="1" x14ac:dyDescent="0.4">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AK164" s="96"/>
      <c r="AL164" s="96"/>
      <c r="AM164" s="96"/>
      <c r="AN164" s="96"/>
      <c r="AO164" s="96"/>
      <c r="AP164" s="96"/>
      <c r="AQ164" s="96"/>
    </row>
    <row r="165" spans="1:43" ht="15.95" customHeight="1" x14ac:dyDescent="0.4">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AK165" s="96"/>
      <c r="AL165" s="96"/>
      <c r="AM165" s="96"/>
      <c r="AN165" s="96"/>
      <c r="AO165" s="96"/>
      <c r="AP165" s="96"/>
      <c r="AQ165" s="96"/>
    </row>
    <row r="166" spans="1:43" ht="15.95" customHeight="1" x14ac:dyDescent="0.4">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AK166" s="96"/>
      <c r="AL166" s="96"/>
      <c r="AM166" s="96"/>
      <c r="AN166" s="96"/>
      <c r="AO166" s="96"/>
      <c r="AP166" s="96"/>
      <c r="AQ166" s="96"/>
    </row>
  </sheetData>
  <mergeCells count="6">
    <mergeCell ref="A163:AJ163"/>
    <mergeCell ref="B5:AJ5"/>
    <mergeCell ref="AL3:AT3"/>
    <mergeCell ref="AL26:AM26"/>
    <mergeCell ref="B104:AJ104"/>
    <mergeCell ref="AL102:AM10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55"/>
  <sheetViews>
    <sheetView topLeftCell="A34" workbookViewId="0">
      <pane xSplit="1" topLeftCell="AA1" activePane="topRight" state="frozen"/>
      <selection pane="topRight" activeCell="A44" sqref="A44"/>
    </sheetView>
  </sheetViews>
  <sheetFormatPr defaultColWidth="12.86328125" defaultRowHeight="12.75" x14ac:dyDescent="0.35"/>
  <cols>
    <col min="1" max="1" width="51.3984375" customWidth="1"/>
    <col min="2" max="33" width="16.73046875" customWidth="1"/>
  </cols>
  <sheetData>
    <row r="1" spans="1:33" ht="15" customHeight="1" x14ac:dyDescent="0.4">
      <c r="A1" s="4" t="s">
        <v>68</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row>
    <row r="2" spans="1:33" ht="15" customHeight="1" x14ac:dyDescent="0.4">
      <c r="A2" s="4" t="s">
        <v>69</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row>
    <row r="3" spans="1:33" ht="15" customHeight="1" x14ac:dyDescent="0.4">
      <c r="A3" s="5" t="s">
        <v>3</v>
      </c>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row>
    <row r="4" spans="1:33" ht="15" customHeight="1" x14ac:dyDescent="0.4">
      <c r="A4" s="96"/>
      <c r="B4" s="94" t="s">
        <v>70</v>
      </c>
      <c r="C4" s="94" t="s">
        <v>70</v>
      </c>
      <c r="D4" s="94" t="s">
        <v>70</v>
      </c>
      <c r="E4" s="94" t="s">
        <v>70</v>
      </c>
      <c r="F4" s="94" t="s">
        <v>70</v>
      </c>
      <c r="G4" s="94" t="s">
        <v>70</v>
      </c>
      <c r="H4" s="94" t="s">
        <v>70</v>
      </c>
      <c r="I4" s="94" t="s">
        <v>70</v>
      </c>
      <c r="J4" s="94" t="s">
        <v>70</v>
      </c>
      <c r="K4" s="94" t="s">
        <v>70</v>
      </c>
      <c r="L4" s="94" t="s">
        <v>70</v>
      </c>
      <c r="M4" s="94" t="s">
        <v>70</v>
      </c>
      <c r="N4" s="94" t="s">
        <v>70</v>
      </c>
      <c r="O4" s="94" t="s">
        <v>70</v>
      </c>
      <c r="P4" s="94" t="s">
        <v>70</v>
      </c>
      <c r="Q4" s="94" t="s">
        <v>70</v>
      </c>
      <c r="R4" s="94" t="s">
        <v>70</v>
      </c>
      <c r="S4" s="94" t="s">
        <v>70</v>
      </c>
      <c r="T4" s="94" t="s">
        <v>70</v>
      </c>
      <c r="U4" s="94" t="s">
        <v>70</v>
      </c>
      <c r="V4" s="94" t="s">
        <v>70</v>
      </c>
      <c r="W4" s="94" t="s">
        <v>70</v>
      </c>
      <c r="X4" s="94" t="s">
        <v>70</v>
      </c>
      <c r="Y4" s="94" t="s">
        <v>70</v>
      </c>
      <c r="Z4" s="94" t="s">
        <v>70</v>
      </c>
      <c r="AA4" s="94" t="s">
        <v>70</v>
      </c>
      <c r="AB4" s="94" t="s">
        <v>70</v>
      </c>
      <c r="AC4" s="94" t="s">
        <v>70</v>
      </c>
      <c r="AD4" s="94" t="s">
        <v>70</v>
      </c>
      <c r="AE4" s="94" t="s">
        <v>70</v>
      </c>
      <c r="AF4" s="94" t="s">
        <v>70</v>
      </c>
      <c r="AG4" s="93" t="s">
        <v>70</v>
      </c>
    </row>
    <row r="5" spans="1:33" ht="15" customHeight="1" x14ac:dyDescent="0.4">
      <c r="A5" s="96"/>
      <c r="B5" s="6">
        <v>43465</v>
      </c>
      <c r="C5" s="6">
        <v>43555</v>
      </c>
      <c r="D5" s="6">
        <v>43646</v>
      </c>
      <c r="E5" s="6">
        <v>43738</v>
      </c>
      <c r="F5" s="6">
        <v>43830</v>
      </c>
      <c r="G5" s="6">
        <v>43921</v>
      </c>
      <c r="H5" s="6">
        <v>44012</v>
      </c>
      <c r="I5" s="6">
        <v>44104</v>
      </c>
      <c r="J5" s="6">
        <v>44196</v>
      </c>
      <c r="K5" s="6">
        <v>44286</v>
      </c>
      <c r="L5" s="6">
        <v>44377</v>
      </c>
      <c r="M5" s="6">
        <v>44469</v>
      </c>
      <c r="N5" s="6">
        <v>44561</v>
      </c>
      <c r="O5" s="6">
        <v>44651</v>
      </c>
      <c r="P5" s="6">
        <v>44742</v>
      </c>
      <c r="Q5" s="6">
        <v>44834</v>
      </c>
      <c r="R5" s="6">
        <v>44926</v>
      </c>
      <c r="S5" s="6">
        <v>45016</v>
      </c>
      <c r="T5" s="6">
        <v>45107</v>
      </c>
      <c r="U5" s="6">
        <v>45199</v>
      </c>
      <c r="V5" s="6">
        <v>45291</v>
      </c>
      <c r="W5" s="6">
        <v>45382</v>
      </c>
      <c r="X5" s="6">
        <v>45473</v>
      </c>
      <c r="Y5" s="6">
        <v>45565</v>
      </c>
      <c r="Z5" s="6">
        <v>45657</v>
      </c>
      <c r="AA5" s="6">
        <v>45747</v>
      </c>
      <c r="AB5" s="6">
        <v>45838</v>
      </c>
      <c r="AC5" s="6">
        <v>45930</v>
      </c>
      <c r="AD5" s="6">
        <v>46022</v>
      </c>
      <c r="AE5" s="6">
        <v>46112</v>
      </c>
      <c r="AF5" s="6">
        <v>46203</v>
      </c>
      <c r="AG5" s="7">
        <v>46295</v>
      </c>
    </row>
    <row r="6" spans="1:33" ht="15" customHeight="1" x14ac:dyDescent="0.4">
      <c r="A6" s="96"/>
      <c r="B6" s="92" t="s">
        <v>6</v>
      </c>
      <c r="C6" s="92" t="s">
        <v>5</v>
      </c>
      <c r="D6" s="92" t="s">
        <v>5</v>
      </c>
      <c r="E6" s="92" t="s">
        <v>5</v>
      </c>
      <c r="F6" s="92" t="s">
        <v>6</v>
      </c>
      <c r="G6" s="92" t="s">
        <v>5</v>
      </c>
      <c r="H6" s="92" t="s">
        <v>5</v>
      </c>
      <c r="I6" s="92" t="s">
        <v>5</v>
      </c>
      <c r="J6" s="92" t="s">
        <v>6</v>
      </c>
      <c r="K6" s="92" t="s">
        <v>5</v>
      </c>
      <c r="L6" s="92" t="s">
        <v>5</v>
      </c>
      <c r="M6" s="92" t="s">
        <v>5</v>
      </c>
      <c r="N6" s="92" t="s">
        <v>6</v>
      </c>
      <c r="O6" s="92" t="s">
        <v>5</v>
      </c>
      <c r="P6" s="92" t="s">
        <v>5</v>
      </c>
      <c r="Q6" s="92" t="s">
        <v>5</v>
      </c>
      <c r="R6" s="92" t="s">
        <v>6</v>
      </c>
      <c r="S6" s="92" t="s">
        <v>5</v>
      </c>
      <c r="T6" s="92" t="s">
        <v>5</v>
      </c>
      <c r="U6" s="92" t="s">
        <v>5</v>
      </c>
      <c r="V6" s="92" t="s">
        <v>6</v>
      </c>
      <c r="W6" s="92" t="s">
        <v>5</v>
      </c>
      <c r="X6" s="92" t="s">
        <v>5</v>
      </c>
      <c r="Y6" s="92" t="s">
        <v>5</v>
      </c>
      <c r="Z6" s="92" t="s">
        <v>6</v>
      </c>
      <c r="AA6" s="92" t="s">
        <v>5</v>
      </c>
      <c r="AB6" s="92" t="s">
        <v>5</v>
      </c>
      <c r="AC6" s="92" t="s">
        <v>5</v>
      </c>
      <c r="AD6" s="92" t="s">
        <v>6</v>
      </c>
      <c r="AE6" s="92" t="s">
        <v>5</v>
      </c>
      <c r="AF6" s="92" t="s">
        <v>5</v>
      </c>
      <c r="AG6" s="8" t="s">
        <v>5</v>
      </c>
    </row>
    <row r="7" spans="1:33" ht="15" customHeight="1" x14ac:dyDescent="0.4">
      <c r="A7" s="4" t="s">
        <v>71</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1"/>
    </row>
    <row r="8" spans="1:33" ht="15" customHeight="1" x14ac:dyDescent="0.4">
      <c r="A8" s="96" t="s">
        <v>72</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row>
    <row r="9" spans="1:33" ht="15" customHeight="1" x14ac:dyDescent="0.4">
      <c r="A9" s="11" t="s">
        <v>73</v>
      </c>
      <c r="B9" s="28">
        <v>519.29999999999995</v>
      </c>
      <c r="C9" s="28">
        <v>359.2</v>
      </c>
      <c r="D9" s="28">
        <v>343.6</v>
      </c>
      <c r="E9" s="28">
        <v>443.2</v>
      </c>
      <c r="F9" s="28">
        <v>551.29999999999995</v>
      </c>
      <c r="G9" s="28">
        <v>486.4</v>
      </c>
      <c r="H9" s="28">
        <v>334.1</v>
      </c>
      <c r="I9" s="28">
        <v>452.7</v>
      </c>
      <c r="J9" s="28">
        <v>314.89999999999998</v>
      </c>
      <c r="K9" s="28">
        <v>845.5</v>
      </c>
      <c r="L9" s="28">
        <v>885.3</v>
      </c>
      <c r="M9" s="28">
        <v>688.9</v>
      </c>
      <c r="N9" s="28">
        <v>533</v>
      </c>
      <c r="O9" s="28">
        <v>445.5</v>
      </c>
      <c r="P9" s="28">
        <v>352.1</v>
      </c>
      <c r="Q9" s="28">
        <v>372</v>
      </c>
      <c r="R9" s="28">
        <v>232.8</v>
      </c>
      <c r="S9" s="28">
        <v>332.7</v>
      </c>
      <c r="T9" s="28">
        <v>510.3</v>
      </c>
      <c r="U9" s="28">
        <v>604.29999999999995</v>
      </c>
      <c r="V9" s="28">
        <v>614.9</v>
      </c>
      <c r="W9" s="28">
        <v>548.9</v>
      </c>
      <c r="X9" s="28">
        <v>515.1</v>
      </c>
      <c r="Y9" s="28">
        <v>517.6</v>
      </c>
      <c r="Z9" s="28">
        <v>1328.3</v>
      </c>
      <c r="AA9" s="28">
        <v>942.2</v>
      </c>
      <c r="AB9" s="28">
        <v>736.3</v>
      </c>
      <c r="AC9" s="28">
        <v>730.7</v>
      </c>
      <c r="AD9" s="28">
        <v>891.3</v>
      </c>
      <c r="AE9" s="28">
        <v>1207.4000000000001</v>
      </c>
      <c r="AF9" s="28">
        <v>1056.2</v>
      </c>
      <c r="AG9" s="29">
        <v>1104.8</v>
      </c>
    </row>
    <row r="10" spans="1:33" ht="15" customHeight="1" x14ac:dyDescent="0.4">
      <c r="A10" s="11" t="s">
        <v>74</v>
      </c>
      <c r="B10" s="16">
        <v>570</v>
      </c>
      <c r="C10" s="16">
        <v>556</v>
      </c>
      <c r="D10" s="16">
        <v>629.20000000000005</v>
      </c>
      <c r="E10" s="16">
        <v>587.70000000000005</v>
      </c>
      <c r="F10" s="16">
        <v>607.70000000000005</v>
      </c>
      <c r="G10" s="16">
        <v>614.4</v>
      </c>
      <c r="H10" s="16">
        <v>783.5</v>
      </c>
      <c r="I10" s="16">
        <v>773.8</v>
      </c>
      <c r="J10" s="16">
        <v>806.4</v>
      </c>
      <c r="K10" s="16">
        <v>1070.9000000000001</v>
      </c>
      <c r="L10" s="16">
        <v>1058.9000000000001</v>
      </c>
      <c r="M10" s="16">
        <v>1239.8</v>
      </c>
      <c r="N10" s="16">
        <v>1185.0999999999999</v>
      </c>
      <c r="O10" s="16">
        <v>1050.0999999999999</v>
      </c>
      <c r="P10" s="16">
        <v>1094.2</v>
      </c>
      <c r="Q10" s="16">
        <v>1081.4000000000001</v>
      </c>
      <c r="R10" s="16">
        <v>1110.5999999999999</v>
      </c>
      <c r="S10" s="16">
        <v>920.4</v>
      </c>
      <c r="T10" s="16">
        <v>717.2</v>
      </c>
      <c r="U10" s="16">
        <v>704.6</v>
      </c>
      <c r="V10" s="16">
        <v>741.1</v>
      </c>
      <c r="W10" s="16">
        <v>627</v>
      </c>
      <c r="X10" s="16">
        <v>547.4</v>
      </c>
      <c r="Y10" s="16">
        <v>373.2</v>
      </c>
      <c r="Z10" s="16">
        <v>265.89999999999998</v>
      </c>
      <c r="AA10" s="16">
        <v>237.8</v>
      </c>
      <c r="AB10" s="16">
        <v>218.4</v>
      </c>
      <c r="AC10" s="16">
        <v>194.6</v>
      </c>
      <c r="AD10" s="16">
        <v>146.9</v>
      </c>
      <c r="AE10" s="16">
        <v>81.400000000000006</v>
      </c>
      <c r="AF10" s="16">
        <v>57.6</v>
      </c>
      <c r="AG10" s="17">
        <v>37.4</v>
      </c>
    </row>
    <row r="11" spans="1:33" ht="15" customHeight="1" x14ac:dyDescent="0.4">
      <c r="A11" s="11" t="s">
        <v>75</v>
      </c>
      <c r="B11" s="16">
        <v>28.6</v>
      </c>
      <c r="C11" s="16">
        <v>34.1</v>
      </c>
      <c r="D11" s="16">
        <v>37.6</v>
      </c>
      <c r="E11" s="16">
        <v>38.4</v>
      </c>
      <c r="F11" s="16">
        <v>36.700000000000003</v>
      </c>
      <c r="G11" s="16">
        <v>36.9</v>
      </c>
      <c r="H11" s="16">
        <v>45.6</v>
      </c>
      <c r="I11" s="16">
        <v>49.6</v>
      </c>
      <c r="J11" s="16">
        <v>43.4</v>
      </c>
      <c r="K11" s="16">
        <v>50.5</v>
      </c>
      <c r="L11" s="16">
        <v>52.2</v>
      </c>
      <c r="M11" s="16">
        <v>40.9</v>
      </c>
      <c r="N11" s="16">
        <v>49.6</v>
      </c>
      <c r="O11" s="16">
        <v>44.6</v>
      </c>
      <c r="P11" s="16">
        <v>46.7</v>
      </c>
      <c r="Q11" s="16">
        <v>49.7</v>
      </c>
      <c r="R11" s="16">
        <v>53.8</v>
      </c>
      <c r="S11" s="16">
        <v>57.6</v>
      </c>
      <c r="T11" s="16">
        <v>60.3</v>
      </c>
      <c r="U11" s="16">
        <v>64.099999999999994</v>
      </c>
      <c r="V11" s="16">
        <v>68.7</v>
      </c>
      <c r="W11" s="16">
        <v>66.7</v>
      </c>
      <c r="X11" s="16">
        <v>67.099999999999994</v>
      </c>
      <c r="Y11" s="16">
        <v>69.5</v>
      </c>
      <c r="Z11" s="16">
        <v>70.400000000000006</v>
      </c>
      <c r="AA11" s="16">
        <v>71.599999999999994</v>
      </c>
      <c r="AB11" s="16">
        <v>75.8</v>
      </c>
      <c r="AC11" s="16">
        <v>73.900000000000006</v>
      </c>
      <c r="AD11" s="16">
        <v>79.099999999999994</v>
      </c>
      <c r="AE11" s="16">
        <v>74.7</v>
      </c>
      <c r="AF11" s="16">
        <v>76.3</v>
      </c>
      <c r="AG11" s="17">
        <v>75.900000000000006</v>
      </c>
    </row>
    <row r="12" spans="1:33" ht="15" customHeight="1" x14ac:dyDescent="0.4">
      <c r="A12" s="11" t="s">
        <v>76</v>
      </c>
      <c r="B12" s="12">
        <v>92.3</v>
      </c>
      <c r="C12" s="12">
        <v>58.3</v>
      </c>
      <c r="D12" s="12">
        <v>57.3</v>
      </c>
      <c r="E12" s="12">
        <v>64.3</v>
      </c>
      <c r="F12" s="12">
        <v>47.5</v>
      </c>
      <c r="G12" s="12">
        <v>57.5</v>
      </c>
      <c r="H12" s="12">
        <v>59.1</v>
      </c>
      <c r="I12" s="12">
        <v>54.1</v>
      </c>
      <c r="J12" s="12">
        <v>62.8</v>
      </c>
      <c r="K12" s="12">
        <v>67.099999999999994</v>
      </c>
      <c r="L12" s="12">
        <v>70.900000000000006</v>
      </c>
      <c r="M12" s="12">
        <v>86.7</v>
      </c>
      <c r="N12" s="12">
        <v>82.1</v>
      </c>
      <c r="O12" s="12">
        <v>82.7</v>
      </c>
      <c r="P12" s="12">
        <v>100.1</v>
      </c>
      <c r="Q12" s="12">
        <v>76.599999999999994</v>
      </c>
      <c r="R12" s="12">
        <v>92.6</v>
      </c>
      <c r="S12" s="12">
        <v>89</v>
      </c>
      <c r="T12" s="12">
        <v>92.7</v>
      </c>
      <c r="U12" s="12">
        <v>94.1</v>
      </c>
      <c r="V12" s="12">
        <v>91.9</v>
      </c>
      <c r="W12" s="12">
        <v>96.6</v>
      </c>
      <c r="X12" s="12">
        <v>101.8</v>
      </c>
      <c r="Y12" s="12">
        <v>85.2</v>
      </c>
      <c r="Z12" s="12">
        <v>73.8</v>
      </c>
      <c r="AA12" s="12">
        <v>83.2</v>
      </c>
      <c r="AB12" s="12">
        <v>83</v>
      </c>
      <c r="AC12" s="12">
        <v>83.5</v>
      </c>
      <c r="AD12" s="12">
        <v>73.2</v>
      </c>
      <c r="AE12" s="12">
        <v>84.9</v>
      </c>
      <c r="AF12" s="12">
        <v>75.900000000000006</v>
      </c>
      <c r="AG12" s="13">
        <v>68.900000000000006</v>
      </c>
    </row>
    <row r="13" spans="1:33" ht="15" customHeight="1" x14ac:dyDescent="0.4">
      <c r="A13" s="96" t="s">
        <v>77</v>
      </c>
      <c r="B13" s="14">
        <v>1210.2</v>
      </c>
      <c r="C13" s="14">
        <f t="shared" ref="C13:AG13" si="0">SUM(C9:C12)</f>
        <v>1007.6</v>
      </c>
      <c r="D13" s="14">
        <f t="shared" si="0"/>
        <v>1067.7</v>
      </c>
      <c r="E13" s="14">
        <f t="shared" si="0"/>
        <v>1133.6000000000001</v>
      </c>
      <c r="F13" s="14">
        <f t="shared" si="0"/>
        <v>1243.2</v>
      </c>
      <c r="G13" s="14">
        <f t="shared" si="0"/>
        <v>1195.2</v>
      </c>
      <c r="H13" s="14">
        <f t="shared" si="0"/>
        <v>1222.2999999999997</v>
      </c>
      <c r="I13" s="14">
        <f t="shared" si="0"/>
        <v>1330.1999999999998</v>
      </c>
      <c r="J13" s="14">
        <f t="shared" si="0"/>
        <v>1227.5</v>
      </c>
      <c r="K13" s="14">
        <f t="shared" si="0"/>
        <v>2034</v>
      </c>
      <c r="L13" s="14">
        <f t="shared" si="0"/>
        <v>2067.3000000000002</v>
      </c>
      <c r="M13" s="14">
        <f t="shared" si="0"/>
        <v>2056.2999999999997</v>
      </c>
      <c r="N13" s="14">
        <f t="shared" si="0"/>
        <v>1849.7999999999997</v>
      </c>
      <c r="O13" s="14">
        <f t="shared" si="0"/>
        <v>1622.8999999999999</v>
      </c>
      <c r="P13" s="14">
        <f t="shared" si="0"/>
        <v>1593.1000000000001</v>
      </c>
      <c r="Q13" s="14">
        <f t="shared" si="0"/>
        <v>1579.7</v>
      </c>
      <c r="R13" s="14">
        <f t="shared" si="0"/>
        <v>1489.7999999999997</v>
      </c>
      <c r="S13" s="14">
        <f t="shared" si="0"/>
        <v>1399.6999999999998</v>
      </c>
      <c r="T13" s="14">
        <f t="shared" si="0"/>
        <v>1380.5</v>
      </c>
      <c r="U13" s="14">
        <f t="shared" si="0"/>
        <v>1467.1</v>
      </c>
      <c r="V13" s="14">
        <f t="shared" si="0"/>
        <v>1516.6000000000001</v>
      </c>
      <c r="W13" s="14">
        <f t="shared" si="0"/>
        <v>1339.2</v>
      </c>
      <c r="X13" s="14">
        <f t="shared" si="0"/>
        <v>1231.3999999999999</v>
      </c>
      <c r="Y13" s="14">
        <f t="shared" si="0"/>
        <v>1045.5</v>
      </c>
      <c r="Z13" s="14">
        <f t="shared" si="0"/>
        <v>1738.3999999999999</v>
      </c>
      <c r="AA13" s="14">
        <f t="shared" si="0"/>
        <v>1334.8</v>
      </c>
      <c r="AB13" s="14">
        <f t="shared" si="0"/>
        <v>1113.5</v>
      </c>
      <c r="AC13" s="14">
        <f t="shared" si="0"/>
        <v>1082.7</v>
      </c>
      <c r="AD13" s="14">
        <f t="shared" si="0"/>
        <v>1190.5</v>
      </c>
      <c r="AE13" s="14">
        <f t="shared" si="0"/>
        <v>1448.4000000000003</v>
      </c>
      <c r="AF13" s="14">
        <f t="shared" si="0"/>
        <v>1266</v>
      </c>
      <c r="AG13" s="15">
        <f t="shared" si="0"/>
        <v>1287.0000000000002</v>
      </c>
    </row>
    <row r="14" spans="1:33" ht="15" customHeight="1" x14ac:dyDescent="0.4">
      <c r="A14" s="96" t="s">
        <v>78</v>
      </c>
      <c r="B14" s="16">
        <v>310.60000000000002</v>
      </c>
      <c r="C14" s="16">
        <v>340.9</v>
      </c>
      <c r="D14" s="16">
        <v>369.3</v>
      </c>
      <c r="E14" s="16">
        <v>416.6</v>
      </c>
      <c r="F14" s="16">
        <v>445.3</v>
      </c>
      <c r="G14" s="16">
        <v>473.2</v>
      </c>
      <c r="H14" s="16">
        <v>475.6</v>
      </c>
      <c r="I14" s="16">
        <v>488.4</v>
      </c>
      <c r="J14" s="16">
        <v>338.7</v>
      </c>
      <c r="K14" s="16">
        <v>330.8</v>
      </c>
      <c r="L14" s="16">
        <v>342.9</v>
      </c>
      <c r="M14" s="16">
        <v>345.8</v>
      </c>
      <c r="N14" s="16">
        <v>322</v>
      </c>
      <c r="O14" s="16">
        <v>316.10000000000002</v>
      </c>
      <c r="P14" s="16">
        <v>296.3</v>
      </c>
      <c r="Q14" s="16">
        <v>281.10000000000002</v>
      </c>
      <c r="R14" s="16">
        <v>308.39999999999998</v>
      </c>
      <c r="S14" s="16">
        <v>307.2</v>
      </c>
      <c r="T14" s="16">
        <v>298.5</v>
      </c>
      <c r="U14" s="16">
        <v>298.89999999999998</v>
      </c>
      <c r="V14" s="16">
        <v>309.2</v>
      </c>
      <c r="W14" s="16">
        <v>315</v>
      </c>
      <c r="X14" s="16">
        <v>323.7</v>
      </c>
      <c r="Y14" s="16">
        <v>346.3</v>
      </c>
      <c r="Z14" s="16">
        <v>358.8</v>
      </c>
      <c r="AA14" s="16">
        <v>364.6</v>
      </c>
      <c r="AB14" s="16">
        <v>362.2</v>
      </c>
      <c r="AC14" s="16">
        <v>377.3</v>
      </c>
      <c r="AD14" s="16">
        <v>378.4</v>
      </c>
      <c r="AE14" s="16">
        <v>358.3</v>
      </c>
      <c r="AF14" s="16">
        <v>338.1</v>
      </c>
      <c r="AG14" s="17">
        <v>341.1</v>
      </c>
    </row>
    <row r="15" spans="1:33" ht="15" customHeight="1" x14ac:dyDescent="0.4">
      <c r="A15" s="96" t="s">
        <v>79</v>
      </c>
      <c r="B15" s="16">
        <v>0</v>
      </c>
      <c r="C15" s="16">
        <v>430.4</v>
      </c>
      <c r="D15" s="16">
        <v>575.70000000000005</v>
      </c>
      <c r="E15" s="16">
        <v>581.70000000000005</v>
      </c>
      <c r="F15" s="16">
        <v>657.9</v>
      </c>
      <c r="G15" s="16">
        <v>708.1</v>
      </c>
      <c r="H15" s="16">
        <v>701.6</v>
      </c>
      <c r="I15" s="16">
        <v>705.9</v>
      </c>
      <c r="J15" s="16">
        <v>470.5</v>
      </c>
      <c r="K15" s="16">
        <v>455.9</v>
      </c>
      <c r="L15" s="16">
        <v>437.6</v>
      </c>
      <c r="M15" s="16">
        <v>464.8</v>
      </c>
      <c r="N15" s="16">
        <v>413.9</v>
      </c>
      <c r="O15" s="16">
        <v>420.3</v>
      </c>
      <c r="P15" s="16">
        <v>396.8</v>
      </c>
      <c r="Q15" s="16">
        <v>380.1</v>
      </c>
      <c r="R15" s="16">
        <v>260.60000000000002</v>
      </c>
      <c r="S15" s="16">
        <v>248.2</v>
      </c>
      <c r="T15" s="16">
        <v>238.9</v>
      </c>
      <c r="U15" s="16">
        <v>244.4</v>
      </c>
      <c r="V15" s="16">
        <v>183.8</v>
      </c>
      <c r="W15" s="16">
        <v>177.6</v>
      </c>
      <c r="X15" s="16">
        <v>176.9</v>
      </c>
      <c r="Y15" s="16">
        <v>167.9</v>
      </c>
      <c r="Z15" s="16">
        <v>158.9</v>
      </c>
      <c r="AA15" s="16">
        <v>181.4</v>
      </c>
      <c r="AB15" s="16">
        <v>223.1</v>
      </c>
      <c r="AC15" s="16">
        <v>280.3</v>
      </c>
      <c r="AD15" s="16">
        <v>270.7</v>
      </c>
      <c r="AE15" s="16">
        <v>260.7</v>
      </c>
      <c r="AF15" s="16">
        <v>261.5</v>
      </c>
      <c r="AG15" s="17">
        <v>250.9</v>
      </c>
    </row>
    <row r="16" spans="1:33" ht="15" customHeight="1" x14ac:dyDescent="0.4">
      <c r="A16" s="96" t="s">
        <v>80</v>
      </c>
      <c r="B16" s="16">
        <v>14.7</v>
      </c>
      <c r="C16" s="16">
        <v>57.4</v>
      </c>
      <c r="D16" s="16">
        <v>53.7</v>
      </c>
      <c r="E16" s="16">
        <v>50.1</v>
      </c>
      <c r="F16" s="16">
        <v>47.4</v>
      </c>
      <c r="G16" s="16">
        <v>44.4</v>
      </c>
      <c r="H16" s="16">
        <v>40.5</v>
      </c>
      <c r="I16" s="16">
        <v>37</v>
      </c>
      <c r="J16" s="16">
        <v>33.5</v>
      </c>
      <c r="K16" s="16">
        <v>53</v>
      </c>
      <c r="L16" s="16">
        <v>48.9</v>
      </c>
      <c r="M16" s="16">
        <v>49.6</v>
      </c>
      <c r="N16" s="16">
        <v>53.6</v>
      </c>
      <c r="O16" s="16">
        <v>50</v>
      </c>
      <c r="P16" s="16">
        <v>46.5</v>
      </c>
      <c r="Q16" s="16">
        <v>42.6</v>
      </c>
      <c r="R16" s="16">
        <v>88.3</v>
      </c>
      <c r="S16" s="16">
        <v>80.8</v>
      </c>
      <c r="T16" s="16">
        <v>73.5</v>
      </c>
      <c r="U16" s="16">
        <v>65.8</v>
      </c>
      <c r="V16" s="16">
        <v>58.1</v>
      </c>
      <c r="W16" s="16">
        <v>51.6</v>
      </c>
      <c r="X16" s="16">
        <v>56.4</v>
      </c>
      <c r="Y16" s="16">
        <v>62.2</v>
      </c>
      <c r="Z16" s="16">
        <v>54.9</v>
      </c>
      <c r="AA16" s="16">
        <v>48.8</v>
      </c>
      <c r="AB16" s="16">
        <v>42.5</v>
      </c>
      <c r="AC16" s="16">
        <v>40.4</v>
      </c>
      <c r="AD16" s="16">
        <v>33.700000000000003</v>
      </c>
      <c r="AE16" s="16">
        <v>27.4</v>
      </c>
      <c r="AF16" s="16">
        <v>22.4</v>
      </c>
      <c r="AG16" s="17">
        <v>22.7</v>
      </c>
    </row>
    <row r="17" spans="1:33" ht="15" customHeight="1" x14ac:dyDescent="0.4">
      <c r="A17" s="96" t="s">
        <v>81</v>
      </c>
      <c r="B17" s="16">
        <v>96.5</v>
      </c>
      <c r="C17" s="16">
        <v>230.4</v>
      </c>
      <c r="D17" s="16">
        <v>230.9</v>
      </c>
      <c r="E17" s="16">
        <v>231.8</v>
      </c>
      <c r="F17" s="16">
        <v>234.5</v>
      </c>
      <c r="G17" s="16">
        <v>233.3</v>
      </c>
      <c r="H17" s="16">
        <v>234.7</v>
      </c>
      <c r="I17" s="16">
        <v>234.3</v>
      </c>
      <c r="J17" s="16">
        <v>236.9</v>
      </c>
      <c r="K17" s="16">
        <v>346</v>
      </c>
      <c r="L17" s="16">
        <v>346.8</v>
      </c>
      <c r="M17" s="16">
        <v>347.2</v>
      </c>
      <c r="N17" s="16">
        <v>356.6</v>
      </c>
      <c r="O17" s="16">
        <v>355.9</v>
      </c>
      <c r="P17" s="16">
        <v>353.9</v>
      </c>
      <c r="Q17" s="16">
        <v>352.6</v>
      </c>
      <c r="R17" s="16">
        <v>403.3</v>
      </c>
      <c r="S17" s="16">
        <v>402.5</v>
      </c>
      <c r="T17" s="16">
        <v>402.1</v>
      </c>
      <c r="U17" s="16">
        <v>400.5</v>
      </c>
      <c r="V17" s="16">
        <v>402.2</v>
      </c>
      <c r="W17" s="16">
        <v>401.8</v>
      </c>
      <c r="X17" s="16">
        <v>411.9</v>
      </c>
      <c r="Y17" s="16">
        <v>442.7</v>
      </c>
      <c r="Z17" s="16">
        <v>442.8</v>
      </c>
      <c r="AA17" s="16">
        <v>442.6</v>
      </c>
      <c r="AB17" s="16">
        <v>452.3</v>
      </c>
      <c r="AC17" s="16">
        <v>453.4</v>
      </c>
      <c r="AD17" s="16">
        <v>454.9</v>
      </c>
      <c r="AE17" s="16">
        <v>455.5</v>
      </c>
      <c r="AF17" s="16">
        <v>456.9</v>
      </c>
      <c r="AG17" s="17">
        <v>456.4</v>
      </c>
    </row>
    <row r="18" spans="1:33" ht="15" customHeight="1" x14ac:dyDescent="0.4">
      <c r="A18" s="96" t="s">
        <v>82</v>
      </c>
      <c r="B18" s="16">
        <v>0</v>
      </c>
      <c r="C18" s="16">
        <v>0</v>
      </c>
      <c r="D18" s="16">
        <v>0</v>
      </c>
      <c r="E18" s="16">
        <v>0</v>
      </c>
      <c r="F18" s="16">
        <v>0</v>
      </c>
      <c r="G18" s="16">
        <v>0</v>
      </c>
      <c r="H18" s="16">
        <v>0</v>
      </c>
      <c r="I18" s="16">
        <v>0</v>
      </c>
      <c r="J18" s="16">
        <v>0</v>
      </c>
      <c r="K18" s="16">
        <v>0</v>
      </c>
      <c r="L18" s="16">
        <v>0</v>
      </c>
      <c r="M18" s="16">
        <v>0</v>
      </c>
      <c r="N18" s="16">
        <v>0</v>
      </c>
      <c r="O18" s="16">
        <v>0</v>
      </c>
      <c r="P18" s="16">
        <v>0</v>
      </c>
      <c r="Q18" s="16">
        <v>0</v>
      </c>
      <c r="R18" s="16">
        <v>498.7</v>
      </c>
      <c r="S18" s="16">
        <v>495.4</v>
      </c>
      <c r="T18" s="16">
        <v>491.2</v>
      </c>
      <c r="U18" s="16">
        <v>486.9</v>
      </c>
      <c r="V18" s="16">
        <v>460.4</v>
      </c>
      <c r="W18" s="16">
        <v>460.8</v>
      </c>
      <c r="X18" s="16">
        <v>461.5</v>
      </c>
      <c r="Y18" s="16">
        <v>458.1</v>
      </c>
      <c r="Z18" s="16">
        <v>466.7</v>
      </c>
      <c r="AA18" s="16">
        <v>465.2</v>
      </c>
      <c r="AB18" s="16">
        <v>465.4</v>
      </c>
      <c r="AC18" s="16">
        <v>433.9</v>
      </c>
      <c r="AD18" s="16">
        <v>415.7</v>
      </c>
      <c r="AE18" s="16">
        <v>405.3</v>
      </c>
      <c r="AF18" s="16">
        <v>402.8</v>
      </c>
      <c r="AG18" s="17">
        <v>405.7</v>
      </c>
    </row>
    <row r="19" spans="1:33" ht="15" customHeight="1" x14ac:dyDescent="0.4">
      <c r="A19" s="96" t="s">
        <v>83</v>
      </c>
      <c r="B19" s="12">
        <v>62.1</v>
      </c>
      <c r="C19" s="12">
        <v>61.9</v>
      </c>
      <c r="D19" s="12">
        <v>67.599999999999994</v>
      </c>
      <c r="E19" s="12">
        <v>72.8</v>
      </c>
      <c r="F19" s="12">
        <v>70.900000000000006</v>
      </c>
      <c r="G19" s="12">
        <v>63.1</v>
      </c>
      <c r="H19" s="12">
        <v>67.599999999999994</v>
      </c>
      <c r="I19" s="12">
        <v>66.5</v>
      </c>
      <c r="J19" s="12">
        <v>80.099999999999994</v>
      </c>
      <c r="K19" s="12">
        <v>87.6</v>
      </c>
      <c r="L19" s="12">
        <v>84.6</v>
      </c>
      <c r="M19" s="12">
        <v>75.400000000000006</v>
      </c>
      <c r="N19" s="12">
        <v>95.4</v>
      </c>
      <c r="O19" s="12">
        <v>86.8</v>
      </c>
      <c r="P19" s="12">
        <v>72.2</v>
      </c>
      <c r="Q19" s="12">
        <v>66.7</v>
      </c>
      <c r="R19" s="12">
        <v>61</v>
      </c>
      <c r="S19" s="12">
        <v>59.9</v>
      </c>
      <c r="T19" s="12">
        <v>53.9</v>
      </c>
      <c r="U19" s="12">
        <v>47</v>
      </c>
      <c r="V19" s="12">
        <v>53.2</v>
      </c>
      <c r="W19" s="12">
        <v>51.7</v>
      </c>
      <c r="X19" s="12">
        <v>56.7</v>
      </c>
      <c r="Y19" s="12">
        <v>54</v>
      </c>
      <c r="Z19" s="12">
        <v>104.7</v>
      </c>
      <c r="AA19" s="12">
        <v>119.9</v>
      </c>
      <c r="AB19" s="12">
        <v>120.4</v>
      </c>
      <c r="AC19" s="12">
        <v>127.8</v>
      </c>
      <c r="AD19" s="12">
        <v>101</v>
      </c>
      <c r="AE19" s="12">
        <v>75.3</v>
      </c>
      <c r="AF19" s="12">
        <v>78.599999999999994</v>
      </c>
      <c r="AG19" s="13">
        <v>70.599999999999994</v>
      </c>
    </row>
    <row r="20" spans="1:33" ht="15.95" customHeight="1" x14ac:dyDescent="0.4">
      <c r="A20" s="4" t="s">
        <v>84</v>
      </c>
      <c r="B20" s="24">
        <v>1694.1</v>
      </c>
      <c r="C20" s="24">
        <f t="shared" ref="C20:AG20" si="1">SUM(C13:C19)</f>
        <v>2128.6000000000004</v>
      </c>
      <c r="D20" s="24">
        <f t="shared" si="1"/>
        <v>2364.9</v>
      </c>
      <c r="E20" s="24">
        <f t="shared" si="1"/>
        <v>2486.6000000000008</v>
      </c>
      <c r="F20" s="24">
        <f t="shared" si="1"/>
        <v>2699.2000000000003</v>
      </c>
      <c r="G20" s="24">
        <f t="shared" si="1"/>
        <v>2717.3</v>
      </c>
      <c r="H20" s="24">
        <f t="shared" si="1"/>
        <v>2742.2999999999993</v>
      </c>
      <c r="I20" s="24">
        <f t="shared" si="1"/>
        <v>2862.3</v>
      </c>
      <c r="J20" s="24">
        <f t="shared" si="1"/>
        <v>2387.1999999999998</v>
      </c>
      <c r="K20" s="24">
        <f t="shared" si="1"/>
        <v>3307.3</v>
      </c>
      <c r="L20" s="24">
        <f t="shared" si="1"/>
        <v>3328.1000000000004</v>
      </c>
      <c r="M20" s="24">
        <f t="shared" si="1"/>
        <v>3339.1</v>
      </c>
      <c r="N20" s="24">
        <f t="shared" si="1"/>
        <v>3091.2999999999997</v>
      </c>
      <c r="O20" s="24">
        <f t="shared" si="1"/>
        <v>2852.0000000000005</v>
      </c>
      <c r="P20" s="24">
        <f t="shared" si="1"/>
        <v>2758.8</v>
      </c>
      <c r="Q20" s="24">
        <f t="shared" si="1"/>
        <v>2702.7999999999997</v>
      </c>
      <c r="R20" s="24">
        <f t="shared" si="1"/>
        <v>3110.1</v>
      </c>
      <c r="S20" s="24">
        <f t="shared" si="1"/>
        <v>2993.7</v>
      </c>
      <c r="T20" s="24">
        <f t="shared" si="1"/>
        <v>2938.6</v>
      </c>
      <c r="U20" s="24">
        <f t="shared" si="1"/>
        <v>3010.6000000000004</v>
      </c>
      <c r="V20" s="24">
        <f t="shared" si="1"/>
        <v>2983.5</v>
      </c>
      <c r="W20" s="24">
        <f t="shared" si="1"/>
        <v>2797.7</v>
      </c>
      <c r="X20" s="24">
        <f t="shared" si="1"/>
        <v>2718.5</v>
      </c>
      <c r="Y20" s="24">
        <f t="shared" si="1"/>
        <v>2576.6999999999998</v>
      </c>
      <c r="Z20" s="24">
        <f t="shared" si="1"/>
        <v>3325.2</v>
      </c>
      <c r="AA20" s="24">
        <f t="shared" si="1"/>
        <v>2957.3</v>
      </c>
      <c r="AB20" s="24">
        <f t="shared" si="1"/>
        <v>2779.4</v>
      </c>
      <c r="AC20" s="24">
        <f t="shared" si="1"/>
        <v>2795.8</v>
      </c>
      <c r="AD20" s="24">
        <f t="shared" si="1"/>
        <v>2844.9</v>
      </c>
      <c r="AE20" s="24">
        <f t="shared" si="1"/>
        <v>3030.9000000000005</v>
      </c>
      <c r="AF20" s="24">
        <f t="shared" si="1"/>
        <v>2826.3</v>
      </c>
      <c r="AG20" s="25">
        <f t="shared" si="1"/>
        <v>2834.4</v>
      </c>
    </row>
    <row r="21" spans="1:33" ht="15.95" customHeight="1" x14ac:dyDescent="0.4">
      <c r="A21" s="4" t="s">
        <v>85</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3"/>
    </row>
    <row r="22" spans="1:33" ht="15" customHeight="1" x14ac:dyDescent="0.4">
      <c r="A22" s="96" t="s">
        <v>86</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row>
    <row r="23" spans="1:33" ht="15" customHeight="1" x14ac:dyDescent="0.4">
      <c r="A23" s="11" t="s">
        <v>87</v>
      </c>
      <c r="B23" s="28">
        <v>33.299999999999997</v>
      </c>
      <c r="C23" s="28">
        <v>27.4</v>
      </c>
      <c r="D23" s="28">
        <v>31.8</v>
      </c>
      <c r="E23" s="28">
        <v>31.3</v>
      </c>
      <c r="F23" s="28">
        <v>40.700000000000003</v>
      </c>
      <c r="G23" s="28">
        <v>38.799999999999997</v>
      </c>
      <c r="H23" s="28">
        <v>26.3</v>
      </c>
      <c r="I23" s="28">
        <v>29.5</v>
      </c>
      <c r="J23" s="28">
        <v>18.7</v>
      </c>
      <c r="K23" s="28">
        <v>27.7</v>
      </c>
      <c r="L23" s="28">
        <v>31.6</v>
      </c>
      <c r="M23" s="28">
        <v>23</v>
      </c>
      <c r="N23" s="28">
        <v>25.7</v>
      </c>
      <c r="O23" s="28">
        <v>24.4</v>
      </c>
      <c r="P23" s="28">
        <v>30.3</v>
      </c>
      <c r="Q23" s="28">
        <v>34.4</v>
      </c>
      <c r="R23" s="28">
        <v>38.6</v>
      </c>
      <c r="S23" s="28">
        <v>38.6</v>
      </c>
      <c r="T23" s="28">
        <v>44.3</v>
      </c>
      <c r="U23" s="28">
        <v>45.2</v>
      </c>
      <c r="V23" s="28">
        <v>38.5</v>
      </c>
      <c r="W23" s="28">
        <v>32</v>
      </c>
      <c r="X23" s="28">
        <v>37.799999999999997</v>
      </c>
      <c r="Y23" s="28">
        <v>35.5</v>
      </c>
      <c r="Z23" s="28">
        <v>36.5</v>
      </c>
      <c r="AA23" s="28">
        <v>33.6</v>
      </c>
      <c r="AB23" s="28">
        <v>38.200000000000003</v>
      </c>
      <c r="AC23" s="28">
        <v>37.299999999999997</v>
      </c>
      <c r="AD23" s="28">
        <v>24.3</v>
      </c>
      <c r="AE23" s="28">
        <v>32.1</v>
      </c>
      <c r="AF23" s="28">
        <v>35.700000000000003</v>
      </c>
      <c r="AG23" s="29">
        <v>34.9</v>
      </c>
    </row>
    <row r="24" spans="1:33" ht="15" customHeight="1" x14ac:dyDescent="0.4">
      <c r="A24" s="11" t="s">
        <v>88</v>
      </c>
      <c r="B24" s="16">
        <v>164.5</v>
      </c>
      <c r="C24" s="16">
        <v>148.80000000000001</v>
      </c>
      <c r="D24" s="16">
        <v>149.4</v>
      </c>
      <c r="E24" s="16">
        <v>149.9</v>
      </c>
      <c r="F24" s="16">
        <v>161.9</v>
      </c>
      <c r="G24" s="16">
        <v>149.5</v>
      </c>
      <c r="H24" s="16">
        <v>134.5</v>
      </c>
      <c r="I24" s="16">
        <v>129.4</v>
      </c>
      <c r="J24" s="16">
        <v>156.69999999999999</v>
      </c>
      <c r="K24" s="16">
        <v>169.9</v>
      </c>
      <c r="L24" s="16">
        <v>158.69999999999999</v>
      </c>
      <c r="M24" s="16">
        <v>170.9</v>
      </c>
      <c r="N24" s="16">
        <v>140.80000000000001</v>
      </c>
      <c r="O24" s="16">
        <v>155.19999999999999</v>
      </c>
      <c r="P24" s="16">
        <v>147.69999999999999</v>
      </c>
      <c r="Q24" s="16">
        <v>137.19999999999999</v>
      </c>
      <c r="R24" s="16">
        <v>139.9</v>
      </c>
      <c r="S24" s="16">
        <v>167.1</v>
      </c>
      <c r="T24" s="16">
        <v>151.1</v>
      </c>
      <c r="U24" s="16">
        <v>150.5</v>
      </c>
      <c r="V24" s="16">
        <v>155.19999999999999</v>
      </c>
      <c r="W24" s="16">
        <v>160.19999999999999</v>
      </c>
      <c r="X24" s="16">
        <v>151.6</v>
      </c>
      <c r="Y24" s="16">
        <v>147.1</v>
      </c>
      <c r="Z24" s="16">
        <v>143.19999999999999</v>
      </c>
      <c r="AA24" s="16">
        <v>148.5</v>
      </c>
      <c r="AB24" s="16">
        <v>134</v>
      </c>
      <c r="AC24" s="16">
        <v>149.69999999999999</v>
      </c>
      <c r="AD24" s="16">
        <v>121.7</v>
      </c>
      <c r="AE24" s="16">
        <v>142.1</v>
      </c>
      <c r="AF24" s="16">
        <v>111.4</v>
      </c>
      <c r="AG24" s="17">
        <v>124.7</v>
      </c>
    </row>
    <row r="25" spans="1:33" ht="15" customHeight="1" x14ac:dyDescent="0.4">
      <c r="A25" s="11" t="s">
        <v>89</v>
      </c>
      <c r="B25" s="16">
        <v>80.900000000000006</v>
      </c>
      <c r="C25" s="16">
        <v>36.4</v>
      </c>
      <c r="D25" s="16">
        <v>57.4</v>
      </c>
      <c r="E25" s="16">
        <v>79.099999999999994</v>
      </c>
      <c r="F25" s="16">
        <v>101.4</v>
      </c>
      <c r="G25" s="16">
        <v>41.4</v>
      </c>
      <c r="H25" s="16">
        <v>71.099999999999994</v>
      </c>
      <c r="I25" s="16">
        <v>93.3</v>
      </c>
      <c r="J25" s="16">
        <v>113.6</v>
      </c>
      <c r="K25" s="16">
        <v>43.4</v>
      </c>
      <c r="L25" s="16">
        <v>76.400000000000006</v>
      </c>
      <c r="M25" s="16">
        <v>107.1</v>
      </c>
      <c r="N25" s="16">
        <v>139.1</v>
      </c>
      <c r="O25" s="16">
        <v>44.6</v>
      </c>
      <c r="P25" s="16">
        <v>73.5</v>
      </c>
      <c r="Q25" s="16">
        <v>102.3</v>
      </c>
      <c r="R25" s="16">
        <v>131.69999999999999</v>
      </c>
      <c r="S25" s="16">
        <v>40.1</v>
      </c>
      <c r="T25" s="16">
        <v>66.5</v>
      </c>
      <c r="U25" s="16">
        <v>86.4</v>
      </c>
      <c r="V25" s="16">
        <v>109.2</v>
      </c>
      <c r="W25" s="16">
        <v>42.7</v>
      </c>
      <c r="X25" s="16">
        <v>67</v>
      </c>
      <c r="Y25" s="16">
        <v>90.7</v>
      </c>
      <c r="Z25" s="16">
        <v>105.2</v>
      </c>
      <c r="AA25" s="16">
        <v>40.200000000000003</v>
      </c>
      <c r="AB25" s="16">
        <v>65.5</v>
      </c>
      <c r="AC25" s="16">
        <v>85.1</v>
      </c>
      <c r="AD25" s="16">
        <v>111.8</v>
      </c>
      <c r="AE25" s="16">
        <v>42.5</v>
      </c>
      <c r="AF25" s="16">
        <v>71.599999999999994</v>
      </c>
      <c r="AG25" s="17">
        <v>94.5</v>
      </c>
    </row>
    <row r="26" spans="1:33" ht="15" customHeight="1" x14ac:dyDescent="0.4">
      <c r="A26" s="11" t="s">
        <v>90</v>
      </c>
      <c r="B26" s="16">
        <v>0</v>
      </c>
      <c r="C26" s="16">
        <v>74.099999999999994</v>
      </c>
      <c r="D26" s="16">
        <v>78.3</v>
      </c>
      <c r="E26" s="16">
        <v>76</v>
      </c>
      <c r="F26" s="16">
        <v>79.900000000000006</v>
      </c>
      <c r="G26" s="16">
        <v>84.3</v>
      </c>
      <c r="H26" s="16">
        <v>82.6</v>
      </c>
      <c r="I26" s="16">
        <v>89.7</v>
      </c>
      <c r="J26" s="16">
        <v>88.7</v>
      </c>
      <c r="K26" s="16">
        <v>87.7</v>
      </c>
      <c r="L26" s="16">
        <v>86.9</v>
      </c>
      <c r="M26" s="16">
        <v>85.2</v>
      </c>
      <c r="N26" s="16">
        <v>78.3</v>
      </c>
      <c r="O26" s="16">
        <v>82.6</v>
      </c>
      <c r="P26" s="16">
        <v>77.3</v>
      </c>
      <c r="Q26" s="16">
        <v>72.599999999999994</v>
      </c>
      <c r="R26" s="16">
        <v>68.900000000000006</v>
      </c>
      <c r="S26" s="16">
        <v>64.8</v>
      </c>
      <c r="T26" s="16">
        <v>67.400000000000006</v>
      </c>
      <c r="U26" s="16">
        <v>67.400000000000006</v>
      </c>
      <c r="V26" s="16">
        <v>57.4</v>
      </c>
      <c r="W26" s="16">
        <v>75</v>
      </c>
      <c r="X26" s="16">
        <v>69.099999999999994</v>
      </c>
      <c r="Y26" s="16">
        <v>68.8</v>
      </c>
      <c r="Z26" s="16">
        <v>64.900000000000006</v>
      </c>
      <c r="AA26" s="16">
        <v>44.3</v>
      </c>
      <c r="AB26" s="16">
        <v>44.2</v>
      </c>
      <c r="AC26" s="16">
        <v>52</v>
      </c>
      <c r="AD26" s="16">
        <v>51.3</v>
      </c>
      <c r="AE26" s="16">
        <v>51.4</v>
      </c>
      <c r="AF26" s="16">
        <v>55.1</v>
      </c>
      <c r="AG26" s="17">
        <v>57.9</v>
      </c>
    </row>
    <row r="27" spans="1:33" ht="15" customHeight="1" x14ac:dyDescent="0.4">
      <c r="A27" s="11" t="s">
        <v>91</v>
      </c>
      <c r="B27" s="16">
        <v>73.8</v>
      </c>
      <c r="C27" s="16">
        <v>70.7</v>
      </c>
      <c r="D27" s="16">
        <v>68.900000000000006</v>
      </c>
      <c r="E27" s="16">
        <v>70.900000000000006</v>
      </c>
      <c r="F27" s="16">
        <v>76.7</v>
      </c>
      <c r="G27" s="16">
        <v>80</v>
      </c>
      <c r="H27" s="16">
        <v>83.8</v>
      </c>
      <c r="I27" s="16">
        <v>86.4</v>
      </c>
      <c r="J27" s="16">
        <v>99.6</v>
      </c>
      <c r="K27" s="16">
        <v>105.2</v>
      </c>
      <c r="L27" s="16">
        <v>113.9</v>
      </c>
      <c r="M27" s="16">
        <v>120.9</v>
      </c>
      <c r="N27" s="16">
        <v>120.4</v>
      </c>
      <c r="O27" s="16">
        <v>118.9</v>
      </c>
      <c r="P27" s="16">
        <v>115</v>
      </c>
      <c r="Q27" s="16">
        <v>111.3</v>
      </c>
      <c r="R27" s="16">
        <v>114.8</v>
      </c>
      <c r="S27" s="16">
        <v>114.2</v>
      </c>
      <c r="T27" s="16">
        <v>113.4</v>
      </c>
      <c r="U27" s="16">
        <v>112.6</v>
      </c>
      <c r="V27" s="16">
        <v>116.2</v>
      </c>
      <c r="W27" s="16">
        <v>115.1</v>
      </c>
      <c r="X27" s="16">
        <v>115.5</v>
      </c>
      <c r="Y27" s="16">
        <v>120.2</v>
      </c>
      <c r="Z27" s="16">
        <v>123.3</v>
      </c>
      <c r="AA27" s="16">
        <v>126.8</v>
      </c>
      <c r="AB27" s="16">
        <v>126.4</v>
      </c>
      <c r="AC27" s="16">
        <v>132.1</v>
      </c>
      <c r="AD27" s="16">
        <v>144.30000000000001</v>
      </c>
      <c r="AE27" s="16">
        <v>133.6</v>
      </c>
      <c r="AF27" s="16">
        <v>128.9</v>
      </c>
      <c r="AG27" s="17">
        <v>127.6</v>
      </c>
    </row>
    <row r="28" spans="1:33" ht="15" customHeight="1" x14ac:dyDescent="0.4">
      <c r="A28" s="18" t="s">
        <v>92</v>
      </c>
      <c r="B28" s="17">
        <v>0</v>
      </c>
      <c r="C28" s="17">
        <v>0</v>
      </c>
      <c r="D28" s="17">
        <v>0</v>
      </c>
      <c r="E28" s="17">
        <v>0</v>
      </c>
      <c r="F28" s="17">
        <v>0</v>
      </c>
      <c r="G28" s="17">
        <v>0</v>
      </c>
      <c r="H28" s="17">
        <v>0</v>
      </c>
      <c r="I28" s="17">
        <v>0</v>
      </c>
      <c r="J28" s="17">
        <v>0</v>
      </c>
      <c r="K28" s="17">
        <v>0</v>
      </c>
      <c r="L28" s="17">
        <v>0</v>
      </c>
      <c r="M28" s="17">
        <v>0</v>
      </c>
      <c r="N28" s="17">
        <v>0</v>
      </c>
      <c r="O28" s="17">
        <v>0</v>
      </c>
      <c r="P28" s="17">
        <v>0</v>
      </c>
      <c r="Q28" s="17">
        <v>0</v>
      </c>
      <c r="R28" s="17">
        <v>0</v>
      </c>
      <c r="S28" s="17">
        <v>0</v>
      </c>
      <c r="T28" s="17">
        <v>0</v>
      </c>
      <c r="U28" s="17">
        <v>0</v>
      </c>
      <c r="V28" s="17">
        <v>0</v>
      </c>
      <c r="W28" s="17">
        <v>0</v>
      </c>
      <c r="X28" s="17">
        <v>0</v>
      </c>
      <c r="Y28" s="17">
        <v>0</v>
      </c>
      <c r="Z28" s="17">
        <v>0</v>
      </c>
      <c r="AA28" s="17">
        <v>693.8</v>
      </c>
      <c r="AB28" s="17">
        <v>694.3</v>
      </c>
      <c r="AC28" s="17">
        <v>694.9</v>
      </c>
      <c r="AD28" s="17">
        <v>695.4</v>
      </c>
      <c r="AE28" s="17">
        <v>0</v>
      </c>
      <c r="AF28" s="17">
        <v>0</v>
      </c>
      <c r="AG28" s="17">
        <v>0</v>
      </c>
    </row>
    <row r="29" spans="1:33" ht="15" customHeight="1" x14ac:dyDescent="0.4">
      <c r="A29" s="18" t="s">
        <v>93</v>
      </c>
      <c r="B29" s="17">
        <v>0</v>
      </c>
      <c r="C29" s="17">
        <v>0</v>
      </c>
      <c r="D29" s="17">
        <v>0</v>
      </c>
      <c r="E29" s="17">
        <v>0</v>
      </c>
      <c r="F29" s="17">
        <v>0</v>
      </c>
      <c r="G29" s="17">
        <v>0</v>
      </c>
      <c r="H29" s="17">
        <v>0</v>
      </c>
      <c r="I29" s="17">
        <v>0</v>
      </c>
      <c r="J29" s="17">
        <v>0</v>
      </c>
      <c r="K29" s="17">
        <v>0</v>
      </c>
      <c r="L29" s="17">
        <v>0</v>
      </c>
      <c r="M29" s="17">
        <v>0</v>
      </c>
      <c r="N29" s="17">
        <v>0</v>
      </c>
      <c r="O29" s="17">
        <v>0</v>
      </c>
      <c r="P29" s="17">
        <v>0</v>
      </c>
      <c r="Q29" s="17">
        <v>0</v>
      </c>
      <c r="R29" s="17">
        <v>0</v>
      </c>
      <c r="S29" s="17">
        <v>0</v>
      </c>
      <c r="T29" s="17">
        <v>0</v>
      </c>
      <c r="U29" s="17">
        <v>0</v>
      </c>
      <c r="V29" s="17">
        <v>0</v>
      </c>
      <c r="W29" s="17">
        <v>0</v>
      </c>
      <c r="X29" s="17">
        <v>0</v>
      </c>
      <c r="Y29" s="17">
        <v>0</v>
      </c>
      <c r="Z29" s="17">
        <v>10</v>
      </c>
      <c r="AA29" s="17">
        <v>10</v>
      </c>
      <c r="AB29" s="17">
        <v>10</v>
      </c>
      <c r="AC29" s="17">
        <v>11.5</v>
      </c>
      <c r="AD29" s="17">
        <v>15</v>
      </c>
      <c r="AE29" s="17">
        <v>27.1</v>
      </c>
      <c r="AF29" s="17">
        <v>27.1</v>
      </c>
      <c r="AG29" s="17">
        <v>27.1</v>
      </c>
    </row>
    <row r="30" spans="1:33" ht="15" customHeight="1" x14ac:dyDescent="0.4">
      <c r="A30" s="11" t="s">
        <v>94</v>
      </c>
      <c r="B30" s="12">
        <v>485</v>
      </c>
      <c r="C30" s="12">
        <v>508.4</v>
      </c>
      <c r="D30" s="12">
        <v>517.29999999999995</v>
      </c>
      <c r="E30" s="12">
        <v>541.1</v>
      </c>
      <c r="F30" s="12">
        <v>554.20000000000005</v>
      </c>
      <c r="G30" s="12">
        <v>576.79999999999995</v>
      </c>
      <c r="H30" s="12">
        <v>583.5</v>
      </c>
      <c r="I30" s="12">
        <v>598.6</v>
      </c>
      <c r="J30" s="12">
        <v>610.5</v>
      </c>
      <c r="K30" s="12">
        <v>641</v>
      </c>
      <c r="L30" s="12">
        <v>657.5</v>
      </c>
      <c r="M30" s="12">
        <v>668</v>
      </c>
      <c r="N30" s="12">
        <v>671.5</v>
      </c>
      <c r="O30" s="12">
        <v>691.7</v>
      </c>
      <c r="P30" s="12">
        <v>691.9</v>
      </c>
      <c r="Q30" s="12">
        <v>698.6</v>
      </c>
      <c r="R30" s="12">
        <v>702.6</v>
      </c>
      <c r="S30" s="12">
        <v>727.7</v>
      </c>
      <c r="T30" s="12">
        <v>734.5</v>
      </c>
      <c r="U30" s="12">
        <v>734.7</v>
      </c>
      <c r="V30" s="12">
        <v>725</v>
      </c>
      <c r="W30" s="12">
        <v>741.8</v>
      </c>
      <c r="X30" s="12">
        <v>743</v>
      </c>
      <c r="Y30" s="12">
        <v>739.8</v>
      </c>
      <c r="Z30" s="12">
        <v>727.7</v>
      </c>
      <c r="AA30" s="12">
        <v>739.8</v>
      </c>
      <c r="AB30" s="12">
        <v>742.6</v>
      </c>
      <c r="AC30" s="12">
        <v>740.6</v>
      </c>
      <c r="AD30" s="12">
        <v>729.7</v>
      </c>
      <c r="AE30" s="12">
        <v>746.9</v>
      </c>
      <c r="AF30" s="12">
        <v>748.9</v>
      </c>
      <c r="AG30" s="13">
        <v>738.4</v>
      </c>
    </row>
    <row r="31" spans="1:33" ht="15" customHeight="1" x14ac:dyDescent="0.4">
      <c r="A31" s="96" t="s">
        <v>95</v>
      </c>
      <c r="B31" s="14">
        <v>837.5</v>
      </c>
      <c r="C31" s="14">
        <f t="shared" ref="C31:AG31" si="2">SUM(C23:C30)</f>
        <v>865.8</v>
      </c>
      <c r="D31" s="14">
        <f t="shared" si="2"/>
        <v>903.1</v>
      </c>
      <c r="E31" s="14">
        <f t="shared" si="2"/>
        <v>948.30000000000007</v>
      </c>
      <c r="F31" s="14">
        <f t="shared" si="2"/>
        <v>1014.8</v>
      </c>
      <c r="G31" s="14">
        <f t="shared" si="2"/>
        <v>970.8</v>
      </c>
      <c r="H31" s="14">
        <f t="shared" si="2"/>
        <v>981.8</v>
      </c>
      <c r="I31" s="14">
        <f t="shared" si="2"/>
        <v>1026.9000000000001</v>
      </c>
      <c r="J31" s="14">
        <f t="shared" si="2"/>
        <v>1087.8</v>
      </c>
      <c r="K31" s="14">
        <f t="shared" si="2"/>
        <v>1074.9000000000001</v>
      </c>
      <c r="L31" s="14">
        <f t="shared" si="2"/>
        <v>1125</v>
      </c>
      <c r="M31" s="14">
        <f t="shared" si="2"/>
        <v>1175.0999999999999</v>
      </c>
      <c r="N31" s="14">
        <f t="shared" si="2"/>
        <v>1175.8000000000002</v>
      </c>
      <c r="O31" s="14">
        <f t="shared" si="2"/>
        <v>1117.4000000000001</v>
      </c>
      <c r="P31" s="14">
        <f t="shared" si="2"/>
        <v>1135.7</v>
      </c>
      <c r="Q31" s="14">
        <f t="shared" si="2"/>
        <v>1156.4000000000001</v>
      </c>
      <c r="R31" s="14">
        <f t="shared" si="2"/>
        <v>1196.5</v>
      </c>
      <c r="S31" s="14">
        <f t="shared" si="2"/>
        <v>1152.5</v>
      </c>
      <c r="T31" s="14">
        <f t="shared" si="2"/>
        <v>1177.1999999999998</v>
      </c>
      <c r="U31" s="14">
        <f t="shared" si="2"/>
        <v>1196.8000000000002</v>
      </c>
      <c r="V31" s="14">
        <f t="shared" si="2"/>
        <v>1201.5</v>
      </c>
      <c r="W31" s="14">
        <f t="shared" si="2"/>
        <v>1166.8</v>
      </c>
      <c r="X31" s="14">
        <f t="shared" si="2"/>
        <v>1184</v>
      </c>
      <c r="Y31" s="14">
        <f t="shared" si="2"/>
        <v>1202.0999999999999</v>
      </c>
      <c r="Z31" s="14">
        <f t="shared" si="2"/>
        <v>1210.8</v>
      </c>
      <c r="AA31" s="14">
        <f t="shared" si="2"/>
        <v>1837</v>
      </c>
      <c r="AB31" s="14">
        <f t="shared" si="2"/>
        <v>1855.1999999999998</v>
      </c>
      <c r="AC31" s="14">
        <f t="shared" si="2"/>
        <v>1903.1999999999998</v>
      </c>
      <c r="AD31" s="14">
        <f t="shared" si="2"/>
        <v>1893.5</v>
      </c>
      <c r="AE31" s="14">
        <f t="shared" si="2"/>
        <v>1175.6999999999998</v>
      </c>
      <c r="AF31" s="14">
        <f t="shared" si="2"/>
        <v>1178.7</v>
      </c>
      <c r="AG31" s="15">
        <f t="shared" si="2"/>
        <v>1205.0999999999999</v>
      </c>
    </row>
    <row r="32" spans="1:33" ht="15" customHeight="1" x14ac:dyDescent="0.4">
      <c r="A32" s="96" t="s">
        <v>96</v>
      </c>
      <c r="B32" s="16">
        <v>0</v>
      </c>
      <c r="C32" s="16">
        <v>441.5</v>
      </c>
      <c r="D32" s="16">
        <v>601.4</v>
      </c>
      <c r="E32" s="16">
        <v>626.20000000000005</v>
      </c>
      <c r="F32" s="16">
        <v>711.9</v>
      </c>
      <c r="G32" s="16">
        <v>771.6</v>
      </c>
      <c r="H32" s="16">
        <v>771.3</v>
      </c>
      <c r="I32" s="16">
        <v>777.3</v>
      </c>
      <c r="J32" s="16">
        <v>759.6</v>
      </c>
      <c r="K32" s="16">
        <v>744.6</v>
      </c>
      <c r="L32" s="16">
        <v>723.4</v>
      </c>
      <c r="M32" s="16">
        <v>743.6</v>
      </c>
      <c r="N32" s="16">
        <v>632</v>
      </c>
      <c r="O32" s="16">
        <v>632.29999999999995</v>
      </c>
      <c r="P32" s="16">
        <v>608.70000000000005</v>
      </c>
      <c r="Q32" s="16">
        <v>589.70000000000005</v>
      </c>
      <c r="R32" s="16">
        <v>585.20000000000005</v>
      </c>
      <c r="S32" s="16">
        <v>569.6</v>
      </c>
      <c r="T32" s="16">
        <v>553.79999999999995</v>
      </c>
      <c r="U32" s="16">
        <v>550.79999999999995</v>
      </c>
      <c r="V32" s="16">
        <v>310.7</v>
      </c>
      <c r="W32" s="16">
        <v>281.60000000000002</v>
      </c>
      <c r="X32" s="16">
        <v>274.89999999999998</v>
      </c>
      <c r="Y32" s="16">
        <v>264.89999999999998</v>
      </c>
      <c r="Z32" s="16">
        <v>250.4</v>
      </c>
      <c r="AA32" s="16">
        <v>274.5</v>
      </c>
      <c r="AB32" s="16">
        <v>318.3</v>
      </c>
      <c r="AC32" s="16">
        <v>366.6</v>
      </c>
      <c r="AD32" s="16">
        <v>355.9</v>
      </c>
      <c r="AE32" s="16">
        <v>340.6</v>
      </c>
      <c r="AF32" s="16">
        <v>334.2</v>
      </c>
      <c r="AG32" s="17">
        <v>319</v>
      </c>
    </row>
    <row r="33" spans="1:39" ht="15" customHeight="1" x14ac:dyDescent="0.4">
      <c r="A33" s="96" t="s">
        <v>97</v>
      </c>
      <c r="B33" s="16">
        <v>89.9</v>
      </c>
      <c r="C33" s="16">
        <v>106.7</v>
      </c>
      <c r="D33" s="16">
        <v>119.6</v>
      </c>
      <c r="E33" s="16">
        <v>128</v>
      </c>
      <c r="F33" s="16">
        <v>138.19999999999999</v>
      </c>
      <c r="G33" s="16">
        <v>147.9</v>
      </c>
      <c r="H33" s="16">
        <v>152.1</v>
      </c>
      <c r="I33" s="16">
        <v>169.4</v>
      </c>
      <c r="J33" s="16">
        <v>171.6</v>
      </c>
      <c r="K33" s="16">
        <v>165.4</v>
      </c>
      <c r="L33" s="16">
        <v>174</v>
      </c>
      <c r="M33" s="16">
        <v>182.2</v>
      </c>
      <c r="N33" s="16">
        <v>167.7</v>
      </c>
      <c r="O33" s="16">
        <v>156.6</v>
      </c>
      <c r="P33" s="16">
        <v>142.9</v>
      </c>
      <c r="Q33" s="16">
        <v>133.30000000000001</v>
      </c>
      <c r="R33" s="16">
        <v>151.69999999999999</v>
      </c>
      <c r="S33" s="16">
        <v>154.80000000000001</v>
      </c>
      <c r="T33" s="16">
        <v>157.1</v>
      </c>
      <c r="U33" s="16">
        <v>153.30000000000001</v>
      </c>
      <c r="V33" s="16">
        <v>168.5</v>
      </c>
      <c r="W33" s="16">
        <v>164.2</v>
      </c>
      <c r="X33" s="16">
        <v>167.2</v>
      </c>
      <c r="Y33" s="16">
        <v>188.6</v>
      </c>
      <c r="Z33" s="16">
        <v>203.5</v>
      </c>
      <c r="AA33" s="16">
        <v>209.9</v>
      </c>
      <c r="AB33" s="16">
        <v>200.3</v>
      </c>
      <c r="AC33" s="16">
        <v>205.7</v>
      </c>
      <c r="AD33" s="16">
        <v>201.5</v>
      </c>
      <c r="AE33" s="16">
        <v>181</v>
      </c>
      <c r="AF33" s="16">
        <v>157</v>
      </c>
      <c r="AG33" s="17">
        <v>152.9</v>
      </c>
    </row>
    <row r="34" spans="1:39" ht="15.95" customHeight="1" x14ac:dyDescent="0.4">
      <c r="A34" s="95" t="s">
        <v>98</v>
      </c>
      <c r="B34" s="17">
        <v>0</v>
      </c>
      <c r="C34" s="17">
        <v>0</v>
      </c>
      <c r="D34" s="17">
        <v>0</v>
      </c>
      <c r="E34" s="17">
        <v>0</v>
      </c>
      <c r="F34" s="17">
        <v>0</v>
      </c>
      <c r="G34" s="17">
        <v>0</v>
      </c>
      <c r="H34" s="17">
        <v>0</v>
      </c>
      <c r="I34" s="17">
        <v>0</v>
      </c>
      <c r="J34" s="17">
        <v>0</v>
      </c>
      <c r="K34" s="17">
        <v>1367.4</v>
      </c>
      <c r="L34" s="17">
        <v>1368.4</v>
      </c>
      <c r="M34" s="17">
        <v>1369.3</v>
      </c>
      <c r="N34" s="17">
        <v>1370.3</v>
      </c>
      <c r="O34" s="17">
        <v>1371.2</v>
      </c>
      <c r="P34" s="17">
        <v>1372.2</v>
      </c>
      <c r="Q34" s="17">
        <v>1373.1</v>
      </c>
      <c r="R34" s="17">
        <v>1374</v>
      </c>
      <c r="S34" s="17">
        <v>1375</v>
      </c>
      <c r="T34" s="17">
        <v>1375.9</v>
      </c>
      <c r="U34" s="17">
        <v>1376.9</v>
      </c>
      <c r="V34" s="17">
        <v>1377.8</v>
      </c>
      <c r="W34" s="17">
        <v>1378.7</v>
      </c>
      <c r="X34" s="17">
        <v>1379.7</v>
      </c>
      <c r="Y34" s="17">
        <v>1380.6</v>
      </c>
      <c r="Z34" s="17">
        <v>1381.6</v>
      </c>
      <c r="AA34" s="17">
        <v>688.7</v>
      </c>
      <c r="AB34" s="17">
        <v>689.1</v>
      </c>
      <c r="AC34" s="17">
        <v>689.5</v>
      </c>
      <c r="AD34" s="17">
        <v>689.9</v>
      </c>
      <c r="AE34" s="17">
        <v>690.3</v>
      </c>
      <c r="AF34" s="17">
        <v>690.7</v>
      </c>
      <c r="AG34" s="17">
        <v>691.1</v>
      </c>
    </row>
    <row r="35" spans="1:39" ht="15" customHeight="1" x14ac:dyDescent="0.4">
      <c r="A35" s="95" t="s">
        <v>99</v>
      </c>
      <c r="B35" s="17">
        <v>0</v>
      </c>
      <c r="C35" s="17">
        <v>0</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962.9</v>
      </c>
      <c r="AA35" s="17">
        <v>961.7</v>
      </c>
      <c r="AB35" s="17">
        <v>960.6</v>
      </c>
      <c r="AC35" s="17">
        <v>1102.4000000000001</v>
      </c>
      <c r="AD35" s="17">
        <v>1433.7</v>
      </c>
      <c r="AE35" s="17">
        <v>2584.6</v>
      </c>
      <c r="AF35" s="17">
        <v>2582.4</v>
      </c>
      <c r="AG35" s="17">
        <v>2580.1999999999998</v>
      </c>
    </row>
    <row r="36" spans="1:39" ht="15" customHeight="1" x14ac:dyDescent="0.4">
      <c r="A36" s="96" t="s">
        <v>100</v>
      </c>
      <c r="B36" s="12">
        <v>89.9</v>
      </c>
      <c r="C36" s="12">
        <v>9.6999999999999993</v>
      </c>
      <c r="D36" s="12">
        <v>10.6</v>
      </c>
      <c r="E36" s="12">
        <v>21.5</v>
      </c>
      <c r="F36" s="12">
        <v>25.9</v>
      </c>
      <c r="G36" s="12">
        <v>26.6</v>
      </c>
      <c r="H36" s="12">
        <v>33.700000000000003</v>
      </c>
      <c r="I36" s="12">
        <v>37.4</v>
      </c>
      <c r="J36" s="12">
        <v>34.4</v>
      </c>
      <c r="K36" s="12">
        <v>38</v>
      </c>
      <c r="L36" s="12">
        <v>32.1</v>
      </c>
      <c r="M36" s="12">
        <v>31.5</v>
      </c>
      <c r="N36" s="12">
        <v>39.4</v>
      </c>
      <c r="O36" s="12">
        <v>37.799999999999997</v>
      </c>
      <c r="P36" s="12">
        <v>42.2</v>
      </c>
      <c r="Q36" s="12">
        <v>41.6</v>
      </c>
      <c r="R36" s="12">
        <v>112.1</v>
      </c>
      <c r="S36" s="12">
        <v>107</v>
      </c>
      <c r="T36" s="12">
        <v>86.5</v>
      </c>
      <c r="U36" s="12">
        <v>83.1</v>
      </c>
      <c r="V36" s="12">
        <v>90.8</v>
      </c>
      <c r="W36" s="12">
        <v>83.6</v>
      </c>
      <c r="X36" s="12">
        <v>84</v>
      </c>
      <c r="Y36" s="12">
        <v>86.6</v>
      </c>
      <c r="Z36" s="12">
        <v>68.400000000000006</v>
      </c>
      <c r="AA36" s="12">
        <v>61.2</v>
      </c>
      <c r="AB36" s="12">
        <v>61.4</v>
      </c>
      <c r="AC36" s="12">
        <v>59.6</v>
      </c>
      <c r="AD36" s="12">
        <v>67.599999999999994</v>
      </c>
      <c r="AE36" s="12">
        <v>70.400000000000006</v>
      </c>
      <c r="AF36" s="12">
        <v>71.599999999999994</v>
      </c>
      <c r="AG36" s="13">
        <v>73.400000000000006</v>
      </c>
    </row>
    <row r="37" spans="1:39" ht="15" customHeight="1" x14ac:dyDescent="0.4">
      <c r="A37" s="96" t="s">
        <v>101</v>
      </c>
      <c r="B37" s="21">
        <v>1017.3</v>
      </c>
      <c r="C37" s="21">
        <f t="shared" ref="C37:AG37" si="3">SUM(C31:C36)</f>
        <v>1423.7</v>
      </c>
      <c r="D37" s="21">
        <f t="shared" si="3"/>
        <v>1634.6999999999998</v>
      </c>
      <c r="E37" s="21">
        <f t="shared" si="3"/>
        <v>1724</v>
      </c>
      <c r="F37" s="21">
        <f t="shared" si="3"/>
        <v>1890.8</v>
      </c>
      <c r="G37" s="21">
        <f t="shared" si="3"/>
        <v>1916.9</v>
      </c>
      <c r="H37" s="21">
        <f t="shared" si="3"/>
        <v>1938.8999999999999</v>
      </c>
      <c r="I37" s="21">
        <f t="shared" si="3"/>
        <v>2011.0000000000002</v>
      </c>
      <c r="J37" s="21">
        <f t="shared" si="3"/>
        <v>2053.4</v>
      </c>
      <c r="K37" s="21">
        <f t="shared" si="3"/>
        <v>3390.3</v>
      </c>
      <c r="L37" s="21">
        <f t="shared" si="3"/>
        <v>3422.9</v>
      </c>
      <c r="M37" s="21">
        <f t="shared" si="3"/>
        <v>3501.7</v>
      </c>
      <c r="N37" s="21">
        <f t="shared" si="3"/>
        <v>3385.2000000000003</v>
      </c>
      <c r="O37" s="21">
        <f t="shared" si="3"/>
        <v>3315.3</v>
      </c>
      <c r="P37" s="21">
        <f t="shared" si="3"/>
        <v>3301.7</v>
      </c>
      <c r="Q37" s="21">
        <f t="shared" si="3"/>
        <v>3294.1</v>
      </c>
      <c r="R37" s="21">
        <f t="shared" si="3"/>
        <v>3419.5</v>
      </c>
      <c r="S37" s="21">
        <f t="shared" si="3"/>
        <v>3358.8999999999996</v>
      </c>
      <c r="T37" s="21">
        <f t="shared" si="3"/>
        <v>3350.5</v>
      </c>
      <c r="U37" s="21">
        <f t="shared" si="3"/>
        <v>3360.9</v>
      </c>
      <c r="V37" s="21">
        <f t="shared" si="3"/>
        <v>3149.3</v>
      </c>
      <c r="W37" s="21">
        <f t="shared" si="3"/>
        <v>3074.9</v>
      </c>
      <c r="X37" s="21">
        <f t="shared" si="3"/>
        <v>3089.8</v>
      </c>
      <c r="Y37" s="21">
        <f t="shared" si="3"/>
        <v>3122.7999999999997</v>
      </c>
      <c r="Z37" s="21">
        <f t="shared" si="3"/>
        <v>4077.6000000000004</v>
      </c>
      <c r="AA37" s="21">
        <f t="shared" si="3"/>
        <v>4033</v>
      </c>
      <c r="AB37" s="21">
        <f t="shared" si="3"/>
        <v>4084.9</v>
      </c>
      <c r="AC37" s="21">
        <f t="shared" si="3"/>
        <v>4327</v>
      </c>
      <c r="AD37" s="21">
        <f t="shared" si="3"/>
        <v>4642.1000000000004</v>
      </c>
      <c r="AE37" s="21">
        <f t="shared" si="3"/>
        <v>5042.5999999999985</v>
      </c>
      <c r="AF37" s="21">
        <f t="shared" si="3"/>
        <v>5014.6000000000004</v>
      </c>
      <c r="AG37" s="22">
        <f t="shared" si="3"/>
        <v>5021.6999999999989</v>
      </c>
    </row>
    <row r="38" spans="1:39" ht="15" customHeight="1" x14ac:dyDescent="0.4">
      <c r="A38" s="96" t="s">
        <v>102</v>
      </c>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5"/>
    </row>
    <row r="39" spans="1:39" ht="15" customHeight="1" x14ac:dyDescent="0.4">
      <c r="A39" s="11" t="s">
        <v>103</v>
      </c>
      <c r="B39" s="16">
        <v>2337.5</v>
      </c>
      <c r="C39" s="16">
        <v>2377.8000000000002</v>
      </c>
      <c r="D39" s="16">
        <v>2428.4</v>
      </c>
      <c r="E39" s="16">
        <v>2478.6</v>
      </c>
      <c r="F39" s="16">
        <v>2531.3000000000002</v>
      </c>
      <c r="G39" s="16">
        <v>2528.5</v>
      </c>
      <c r="H39" s="16">
        <v>2560.4</v>
      </c>
      <c r="I39" s="16">
        <v>2608.8000000000002</v>
      </c>
      <c r="J39" s="16">
        <v>2564.3000000000002</v>
      </c>
      <c r="K39" s="16">
        <v>2420.1999999999998</v>
      </c>
      <c r="L39" s="16">
        <v>2446.9</v>
      </c>
      <c r="M39" s="16">
        <v>2468.1</v>
      </c>
      <c r="N39" s="16">
        <v>2448.1</v>
      </c>
      <c r="O39" s="16">
        <v>2419.6999999999998</v>
      </c>
      <c r="P39" s="16">
        <v>2424.1</v>
      </c>
      <c r="Q39" s="16">
        <v>2438.9</v>
      </c>
      <c r="R39" s="16">
        <v>2511.6</v>
      </c>
      <c r="S39" s="16">
        <v>2501.6</v>
      </c>
      <c r="T39" s="16">
        <v>2521.9</v>
      </c>
      <c r="U39" s="16">
        <v>2561.3000000000002</v>
      </c>
      <c r="V39" s="16">
        <v>2598</v>
      </c>
      <c r="W39" s="16">
        <v>2554.8000000000002</v>
      </c>
      <c r="X39" s="16">
        <v>2519.9</v>
      </c>
      <c r="Y39" s="16">
        <v>2454.5</v>
      </c>
      <c r="Z39" s="16">
        <v>2404.1999999999998</v>
      </c>
      <c r="AA39" s="16">
        <v>2267</v>
      </c>
      <c r="AB39" s="16">
        <v>2181</v>
      </c>
      <c r="AC39" s="16">
        <v>2100.3000000000002</v>
      </c>
      <c r="AD39" s="16">
        <v>2012.2</v>
      </c>
      <c r="AE39" s="16">
        <v>1904.6</v>
      </c>
      <c r="AF39" s="16">
        <v>1823.8</v>
      </c>
      <c r="AG39" s="17">
        <v>1833.5</v>
      </c>
    </row>
    <row r="40" spans="1:39" ht="15" customHeight="1" x14ac:dyDescent="0.4">
      <c r="A40" s="11" t="s">
        <v>104</v>
      </c>
      <c r="B40" s="16">
        <v>-1659.5</v>
      </c>
      <c r="C40" s="16">
        <v>-1674.7</v>
      </c>
      <c r="D40" s="16">
        <v>-1700.1</v>
      </c>
      <c r="E40" s="16">
        <v>-1718.1</v>
      </c>
      <c r="F40" s="16">
        <v>-1726.2</v>
      </c>
      <c r="G40" s="16">
        <v>-1726.6</v>
      </c>
      <c r="H40" s="16">
        <v>-1764.4</v>
      </c>
      <c r="I40" s="16">
        <v>-1764.3</v>
      </c>
      <c r="J40" s="16">
        <v>-2241.4</v>
      </c>
      <c r="K40" s="16">
        <v>-2507.8000000000002</v>
      </c>
      <c r="L40" s="16">
        <v>-2547.5</v>
      </c>
      <c r="M40" s="16">
        <v>-2635.5</v>
      </c>
      <c r="N40" s="16">
        <v>-2739.4</v>
      </c>
      <c r="O40" s="16">
        <v>-2854.9</v>
      </c>
      <c r="P40" s="16">
        <v>-2926.1</v>
      </c>
      <c r="Q40" s="16">
        <v>-2972.1</v>
      </c>
      <c r="R40" s="16">
        <v>-2772.1</v>
      </c>
      <c r="S40" s="16">
        <v>-2827.5</v>
      </c>
      <c r="T40" s="16">
        <v>-2895.6</v>
      </c>
      <c r="U40" s="16">
        <v>-2874.7</v>
      </c>
      <c r="V40" s="16">
        <v>-2742.3</v>
      </c>
      <c r="W40" s="16">
        <v>-2811.6</v>
      </c>
      <c r="X40" s="16">
        <v>-2872.6</v>
      </c>
      <c r="Y40" s="16">
        <v>-2993</v>
      </c>
      <c r="Z40" s="16">
        <v>-3146.5</v>
      </c>
      <c r="AA40" s="16">
        <v>-3335.7</v>
      </c>
      <c r="AB40" s="16">
        <v>-3487.6</v>
      </c>
      <c r="AC40" s="16">
        <v>-3633.6</v>
      </c>
      <c r="AD40" s="16">
        <v>-3815.1</v>
      </c>
      <c r="AE40" s="16">
        <v>-3922.2</v>
      </c>
      <c r="AF40" s="16">
        <v>-4018.9</v>
      </c>
      <c r="AG40" s="17">
        <v>-4026.9</v>
      </c>
    </row>
    <row r="41" spans="1:39" ht="15" customHeight="1" x14ac:dyDescent="0.4">
      <c r="A41" s="11" t="s">
        <v>105</v>
      </c>
      <c r="B41" s="12">
        <v>-1.2</v>
      </c>
      <c r="C41" s="12">
        <v>1.8</v>
      </c>
      <c r="D41" s="12">
        <v>1.9</v>
      </c>
      <c r="E41" s="12">
        <v>2.1</v>
      </c>
      <c r="F41" s="12">
        <v>3.3</v>
      </c>
      <c r="G41" s="12">
        <v>-1.5</v>
      </c>
      <c r="H41" s="12">
        <v>7.4</v>
      </c>
      <c r="I41" s="12">
        <v>6.8</v>
      </c>
      <c r="J41" s="12">
        <v>10.9</v>
      </c>
      <c r="K41" s="12">
        <v>4.5999999999999996</v>
      </c>
      <c r="L41" s="12">
        <v>5.8</v>
      </c>
      <c r="M41" s="12">
        <v>4.8</v>
      </c>
      <c r="N41" s="12">
        <v>-2.6</v>
      </c>
      <c r="O41" s="12">
        <v>-28.1</v>
      </c>
      <c r="P41" s="12">
        <v>-40.9</v>
      </c>
      <c r="Q41" s="12">
        <v>-58.1</v>
      </c>
      <c r="R41" s="12">
        <v>-48.9</v>
      </c>
      <c r="S41" s="12">
        <v>-39.299999999999997</v>
      </c>
      <c r="T41" s="12">
        <v>-38.200000000000003</v>
      </c>
      <c r="U41" s="12">
        <v>-36.9</v>
      </c>
      <c r="V41" s="12">
        <v>-21.5</v>
      </c>
      <c r="W41" s="12">
        <v>-20.399999999999999</v>
      </c>
      <c r="X41" s="12">
        <v>-18.600000000000001</v>
      </c>
      <c r="Y41" s="12">
        <v>-7.6</v>
      </c>
      <c r="Z41" s="12">
        <v>-10.1</v>
      </c>
      <c r="AA41" s="12">
        <v>-7</v>
      </c>
      <c r="AB41" s="12">
        <v>1.1000000000000001</v>
      </c>
      <c r="AC41" s="12">
        <v>2.1</v>
      </c>
      <c r="AD41" s="12">
        <v>5.7</v>
      </c>
      <c r="AE41" s="12">
        <v>5.9</v>
      </c>
      <c r="AF41" s="12">
        <v>6.8</v>
      </c>
      <c r="AG41" s="13">
        <v>6.1</v>
      </c>
    </row>
    <row r="42" spans="1:39" ht="15" customHeight="1" x14ac:dyDescent="0.4">
      <c r="A42" s="96" t="s">
        <v>106</v>
      </c>
      <c r="B42" s="21">
        <v>676.8</v>
      </c>
      <c r="C42" s="21">
        <f t="shared" ref="C42:AG42" si="4">SUM(C39:C41)</f>
        <v>704.90000000000009</v>
      </c>
      <c r="D42" s="21">
        <f t="shared" si="4"/>
        <v>730.20000000000016</v>
      </c>
      <c r="E42" s="21">
        <f t="shared" si="4"/>
        <v>762.6</v>
      </c>
      <c r="F42" s="21">
        <f t="shared" si="4"/>
        <v>808.40000000000009</v>
      </c>
      <c r="G42" s="21">
        <f t="shared" si="4"/>
        <v>800.40000000000009</v>
      </c>
      <c r="H42" s="21">
        <f t="shared" si="4"/>
        <v>803.4</v>
      </c>
      <c r="I42" s="21">
        <f t="shared" si="4"/>
        <v>851.30000000000018</v>
      </c>
      <c r="J42" s="21">
        <f t="shared" si="4"/>
        <v>333.80000000000007</v>
      </c>
      <c r="K42" s="21">
        <f t="shared" si="4"/>
        <v>-83.000000000000369</v>
      </c>
      <c r="L42" s="21">
        <f t="shared" si="4"/>
        <v>-94.799999999999912</v>
      </c>
      <c r="M42" s="21">
        <f t="shared" si="4"/>
        <v>-162.60000000000008</v>
      </c>
      <c r="N42" s="21">
        <f t="shared" si="4"/>
        <v>-293.9000000000002</v>
      </c>
      <c r="O42" s="21">
        <f t="shared" si="4"/>
        <v>-463.3000000000003</v>
      </c>
      <c r="P42" s="21">
        <f t="shared" si="4"/>
        <v>-542.9</v>
      </c>
      <c r="Q42" s="21">
        <f t="shared" si="4"/>
        <v>-591.29999999999984</v>
      </c>
      <c r="R42" s="21">
        <f t="shared" si="4"/>
        <v>-309.39999999999998</v>
      </c>
      <c r="S42" s="21">
        <f t="shared" si="4"/>
        <v>-365.2000000000001</v>
      </c>
      <c r="T42" s="21">
        <f t="shared" si="4"/>
        <v>-411.89999999999981</v>
      </c>
      <c r="U42" s="21">
        <f t="shared" si="4"/>
        <v>-350.29999999999961</v>
      </c>
      <c r="V42" s="21">
        <f t="shared" si="4"/>
        <v>-165.80000000000018</v>
      </c>
      <c r="W42" s="21">
        <f t="shared" si="4"/>
        <v>-277.1999999999997</v>
      </c>
      <c r="X42" s="21">
        <f t="shared" si="4"/>
        <v>-371.29999999999984</v>
      </c>
      <c r="Y42" s="21">
        <f t="shared" si="4"/>
        <v>-546.1</v>
      </c>
      <c r="Z42" s="21">
        <f t="shared" si="4"/>
        <v>-752.4000000000002</v>
      </c>
      <c r="AA42" s="21">
        <f t="shared" si="4"/>
        <v>-1075.6999999999998</v>
      </c>
      <c r="AB42" s="21">
        <f t="shared" si="4"/>
        <v>-1305.5</v>
      </c>
      <c r="AC42" s="21">
        <f t="shared" si="4"/>
        <v>-1531.1999999999998</v>
      </c>
      <c r="AD42" s="21">
        <f t="shared" si="4"/>
        <v>-1797.1999999999998</v>
      </c>
      <c r="AE42" s="21">
        <f t="shared" si="4"/>
        <v>-2011.6999999999998</v>
      </c>
      <c r="AF42" s="21">
        <f t="shared" si="4"/>
        <v>-2188.3000000000002</v>
      </c>
      <c r="AG42" s="22">
        <f t="shared" si="4"/>
        <v>-2187.3000000000002</v>
      </c>
    </row>
    <row r="43" spans="1:39" ht="15.95" customHeight="1" x14ac:dyDescent="0.4">
      <c r="A43" s="4" t="s">
        <v>107</v>
      </c>
      <c r="B43" s="24">
        <v>1694.1</v>
      </c>
      <c r="C43" s="24">
        <f t="shared" ref="C43:AG43" si="5">C42+C37</f>
        <v>2128.6000000000004</v>
      </c>
      <c r="D43" s="24">
        <f t="shared" si="5"/>
        <v>2364.9</v>
      </c>
      <c r="E43" s="24">
        <f t="shared" si="5"/>
        <v>2486.6</v>
      </c>
      <c r="F43" s="24">
        <f t="shared" si="5"/>
        <v>2699.2</v>
      </c>
      <c r="G43" s="24">
        <f t="shared" si="5"/>
        <v>2717.3</v>
      </c>
      <c r="H43" s="24">
        <f t="shared" si="5"/>
        <v>2742.2999999999997</v>
      </c>
      <c r="I43" s="24">
        <f t="shared" si="5"/>
        <v>2862.3</v>
      </c>
      <c r="J43" s="24">
        <f t="shared" si="5"/>
        <v>2387.2000000000003</v>
      </c>
      <c r="K43" s="24">
        <f t="shared" si="5"/>
        <v>3307.2999999999997</v>
      </c>
      <c r="L43" s="24">
        <f t="shared" si="5"/>
        <v>3328.1000000000004</v>
      </c>
      <c r="M43" s="24">
        <f t="shared" si="5"/>
        <v>3339.1</v>
      </c>
      <c r="N43" s="24">
        <f t="shared" si="5"/>
        <v>3091.3</v>
      </c>
      <c r="O43" s="24">
        <f t="shared" si="5"/>
        <v>2852</v>
      </c>
      <c r="P43" s="24">
        <f t="shared" si="5"/>
        <v>2758.7999999999997</v>
      </c>
      <c r="Q43" s="24">
        <f t="shared" si="5"/>
        <v>2702.8</v>
      </c>
      <c r="R43" s="24">
        <f t="shared" si="5"/>
        <v>3110.1</v>
      </c>
      <c r="S43" s="24">
        <f t="shared" si="5"/>
        <v>2993.6999999999994</v>
      </c>
      <c r="T43" s="24">
        <f t="shared" si="5"/>
        <v>2938.6000000000004</v>
      </c>
      <c r="U43" s="24">
        <f t="shared" si="5"/>
        <v>3010.6000000000004</v>
      </c>
      <c r="V43" s="24">
        <f t="shared" si="5"/>
        <v>2983.5</v>
      </c>
      <c r="W43" s="24">
        <f t="shared" si="5"/>
        <v>2797.7000000000003</v>
      </c>
      <c r="X43" s="24">
        <f t="shared" si="5"/>
        <v>2718.5000000000005</v>
      </c>
      <c r="Y43" s="24">
        <f t="shared" si="5"/>
        <v>2576.6999999999998</v>
      </c>
      <c r="Z43" s="24">
        <f t="shared" si="5"/>
        <v>3325.2000000000003</v>
      </c>
      <c r="AA43" s="24">
        <f t="shared" si="5"/>
        <v>2957.3</v>
      </c>
      <c r="AB43" s="24">
        <f t="shared" si="5"/>
        <v>2779.4</v>
      </c>
      <c r="AC43" s="24">
        <f t="shared" si="5"/>
        <v>2795.8</v>
      </c>
      <c r="AD43" s="24">
        <f t="shared" si="5"/>
        <v>2844.9000000000005</v>
      </c>
      <c r="AE43" s="24">
        <f t="shared" si="5"/>
        <v>3030.8999999999987</v>
      </c>
      <c r="AF43" s="24">
        <f t="shared" si="5"/>
        <v>2826.3</v>
      </c>
      <c r="AG43" s="25">
        <f t="shared" si="5"/>
        <v>2834.3999999999987</v>
      </c>
    </row>
    <row r="44" spans="1:39" ht="15.95" customHeight="1" x14ac:dyDescent="0.4">
      <c r="A44" s="96"/>
      <c r="B44" s="43"/>
      <c r="C44" s="43"/>
      <c r="D44" s="43"/>
      <c r="E44" s="43"/>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9"/>
    </row>
    <row r="45" spans="1:39" ht="20.100000000000001" customHeight="1" x14ac:dyDescent="0.4">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row>
    <row r="46" spans="1:39" ht="15" customHeight="1" x14ac:dyDescent="0.4">
      <c r="A46" s="20" t="s">
        <v>108</v>
      </c>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H46" s="20"/>
      <c r="AI46" s="20"/>
      <c r="AJ46" s="20"/>
      <c r="AK46" s="20"/>
      <c r="AL46" s="20"/>
      <c r="AM46" s="20"/>
    </row>
    <row r="47" spans="1:39" ht="15" customHeight="1" x14ac:dyDescent="0.4">
      <c r="A47" s="20" t="s">
        <v>109</v>
      </c>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H47" s="20"/>
      <c r="AI47" s="20"/>
      <c r="AJ47" s="20"/>
      <c r="AK47" s="20"/>
      <c r="AL47" s="20"/>
      <c r="AM47" s="20"/>
    </row>
    <row r="48" spans="1:39" ht="15" customHeight="1" x14ac:dyDescent="0.4">
      <c r="A48" s="20" t="s">
        <v>110</v>
      </c>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H48" s="20"/>
      <c r="AI48" s="20"/>
      <c r="AJ48" s="20"/>
      <c r="AK48" s="20"/>
      <c r="AL48" s="20"/>
      <c r="AM48" s="20"/>
    </row>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93"/>
  <sheetViews>
    <sheetView workbookViewId="0">
      <pane xSplit="1" ySplit="4" topLeftCell="B5" activePane="bottomRight" state="frozen"/>
      <selection pane="topRight"/>
      <selection pane="bottomLeft"/>
      <selection pane="bottomRight" activeCell="B5" sqref="B5"/>
    </sheetView>
  </sheetViews>
  <sheetFormatPr defaultColWidth="12.86328125" defaultRowHeight="12.75" x14ac:dyDescent="0.35"/>
  <cols>
    <col min="1" max="1" width="97.265625" customWidth="1"/>
    <col min="2" max="5" width="14.265625" customWidth="1"/>
    <col min="6" max="9" width="14.86328125" customWidth="1"/>
    <col min="10" max="36" width="15.3984375" customWidth="1"/>
    <col min="37" max="37" width="9" customWidth="1"/>
    <col min="38" max="39" width="16.73046875" customWidth="1"/>
    <col min="40" max="41" width="17.265625" customWidth="1"/>
  </cols>
  <sheetData>
    <row r="1" spans="1:46" ht="15" customHeight="1" x14ac:dyDescent="0.4">
      <c r="A1" s="4" t="s">
        <v>68</v>
      </c>
      <c r="N1" s="96"/>
      <c r="O1" s="96"/>
      <c r="P1" s="96"/>
      <c r="Q1" s="96"/>
      <c r="R1" s="96"/>
      <c r="S1" s="96"/>
      <c r="T1" s="96"/>
      <c r="U1" s="96"/>
      <c r="V1" s="96"/>
      <c r="W1" s="96"/>
      <c r="AK1" s="96"/>
      <c r="AP1" s="96"/>
    </row>
    <row r="2" spans="1:46" ht="15" customHeight="1" x14ac:dyDescent="0.4">
      <c r="A2" s="4" t="s">
        <v>111</v>
      </c>
      <c r="N2" s="96"/>
      <c r="O2" s="96"/>
      <c r="P2" s="96"/>
      <c r="Q2" s="96"/>
      <c r="R2" s="96"/>
      <c r="S2" s="96"/>
      <c r="T2" s="96"/>
      <c r="U2" s="96"/>
      <c r="V2" s="96"/>
      <c r="W2" s="96"/>
      <c r="AK2" s="96"/>
      <c r="AP2" s="96"/>
    </row>
    <row r="3" spans="1:46" ht="15" customHeight="1" x14ac:dyDescent="0.4">
      <c r="A3" s="5" t="s">
        <v>3</v>
      </c>
      <c r="N3" s="94"/>
      <c r="O3" s="94"/>
      <c r="P3" s="94"/>
      <c r="Q3" s="94"/>
      <c r="R3" s="94"/>
      <c r="S3" s="94"/>
      <c r="T3" s="94"/>
      <c r="U3" s="94"/>
      <c r="V3" s="94"/>
      <c r="W3" s="94"/>
      <c r="AK3" s="96"/>
      <c r="AL3" s="98"/>
      <c r="AM3" s="98"/>
      <c r="AP3" s="96"/>
    </row>
    <row r="4" spans="1:46" ht="15" customHeight="1" x14ac:dyDescent="0.4">
      <c r="A4" s="96"/>
      <c r="B4" s="56">
        <v>43190</v>
      </c>
      <c r="C4" s="56">
        <v>43281</v>
      </c>
      <c r="D4" s="56">
        <v>43373</v>
      </c>
      <c r="E4" s="56">
        <v>43465</v>
      </c>
      <c r="F4" s="56">
        <v>43555</v>
      </c>
      <c r="G4" s="56">
        <v>43646</v>
      </c>
      <c r="H4" s="56">
        <v>43738</v>
      </c>
      <c r="I4" s="56">
        <v>43830</v>
      </c>
      <c r="J4" s="56">
        <v>43921</v>
      </c>
      <c r="K4" s="56">
        <v>44012</v>
      </c>
      <c r="L4" s="56">
        <v>44104</v>
      </c>
      <c r="M4" s="56">
        <v>44196</v>
      </c>
      <c r="N4" s="57">
        <v>44286</v>
      </c>
      <c r="O4" s="57">
        <v>44377</v>
      </c>
      <c r="P4" s="57">
        <v>44469</v>
      </c>
      <c r="Q4" s="57">
        <v>44561</v>
      </c>
      <c r="R4" s="56">
        <v>44651</v>
      </c>
      <c r="S4" s="56">
        <v>44742</v>
      </c>
      <c r="T4" s="56">
        <v>44834</v>
      </c>
      <c r="U4" s="56">
        <v>44926</v>
      </c>
      <c r="V4" s="56">
        <v>45016</v>
      </c>
      <c r="W4" s="56">
        <v>45107</v>
      </c>
      <c r="X4" s="56">
        <v>45199</v>
      </c>
      <c r="Y4" s="56">
        <v>45291</v>
      </c>
      <c r="Z4" s="56">
        <v>45382</v>
      </c>
      <c r="AA4" s="56">
        <v>45473</v>
      </c>
      <c r="AB4" s="56">
        <v>45565</v>
      </c>
      <c r="AC4" s="56">
        <v>45657</v>
      </c>
      <c r="AD4" s="56">
        <v>45747</v>
      </c>
      <c r="AE4" s="56">
        <v>45838</v>
      </c>
      <c r="AF4" s="56">
        <v>45930</v>
      </c>
      <c r="AG4" s="56">
        <v>46022</v>
      </c>
      <c r="AH4" s="56">
        <v>46112</v>
      </c>
      <c r="AI4" s="56">
        <v>46203</v>
      </c>
      <c r="AJ4" s="56">
        <v>46295</v>
      </c>
      <c r="AK4" s="96"/>
      <c r="AL4" s="56">
        <v>43100</v>
      </c>
      <c r="AM4" s="56">
        <v>43465</v>
      </c>
      <c r="AN4" s="56">
        <v>43830</v>
      </c>
      <c r="AO4" s="56">
        <v>44196</v>
      </c>
      <c r="AP4" s="57">
        <v>44561</v>
      </c>
      <c r="AQ4" s="56">
        <v>44926</v>
      </c>
      <c r="AR4" s="56">
        <v>45291</v>
      </c>
      <c r="AS4" s="56">
        <v>45657</v>
      </c>
      <c r="AT4" s="56">
        <v>46022</v>
      </c>
    </row>
    <row r="5" spans="1:46" ht="15" customHeight="1" x14ac:dyDescent="0.4">
      <c r="A5" s="58" t="s">
        <v>112</v>
      </c>
      <c r="B5" s="99" t="s">
        <v>5</v>
      </c>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6"/>
      <c r="AL5" s="8" t="s">
        <v>6</v>
      </c>
      <c r="AM5" s="8" t="s">
        <v>6</v>
      </c>
      <c r="AN5" s="8" t="s">
        <v>6</v>
      </c>
      <c r="AO5" s="8" t="s">
        <v>6</v>
      </c>
      <c r="AP5" s="92" t="s">
        <v>6</v>
      </c>
      <c r="AQ5" s="8" t="s">
        <v>6</v>
      </c>
      <c r="AR5" s="8" t="s">
        <v>6</v>
      </c>
      <c r="AS5" s="8" t="s">
        <v>6</v>
      </c>
      <c r="AT5" s="8" t="s">
        <v>6</v>
      </c>
    </row>
    <row r="6" spans="1:46" ht="15" customHeight="1" x14ac:dyDescent="0.4">
      <c r="A6" s="59" t="s">
        <v>113</v>
      </c>
      <c r="B6" s="60">
        <v>-465500000</v>
      </c>
      <c r="C6" s="60">
        <v>-4100000</v>
      </c>
      <c r="D6" s="60">
        <v>-5800000</v>
      </c>
      <c r="E6" s="60">
        <v>-9500000</v>
      </c>
      <c r="F6" s="60">
        <v>-7700000</v>
      </c>
      <c r="G6" s="60">
        <v>-21400000</v>
      </c>
      <c r="H6" s="60">
        <v>-17000000</v>
      </c>
      <c r="I6" s="60">
        <v>-6600000</v>
      </c>
      <c r="J6" s="60">
        <v>39300000</v>
      </c>
      <c r="K6" s="60">
        <v>17500000</v>
      </c>
      <c r="L6" s="60">
        <v>32700000</v>
      </c>
      <c r="M6" s="60">
        <v>-345800000</v>
      </c>
      <c r="N6" s="61">
        <v>47600000</v>
      </c>
      <c r="O6" s="61">
        <v>88000000</v>
      </c>
      <c r="P6" s="61">
        <v>75600000</v>
      </c>
      <c r="Q6" s="61">
        <v>124600000</v>
      </c>
      <c r="R6" s="61">
        <v>79700000</v>
      </c>
      <c r="S6" s="61">
        <v>62000000</v>
      </c>
      <c r="T6" s="61">
        <v>83200000</v>
      </c>
      <c r="U6" s="61">
        <v>328300000</v>
      </c>
      <c r="V6" s="61">
        <v>69000000</v>
      </c>
      <c r="W6" s="61">
        <v>43200000</v>
      </c>
      <c r="X6" s="60">
        <v>114100000</v>
      </c>
      <c r="Y6" s="60">
        <v>227300000</v>
      </c>
      <c r="Z6" s="60">
        <v>132300000</v>
      </c>
      <c r="AA6" s="60">
        <v>110500000</v>
      </c>
      <c r="AB6" s="60">
        <v>106700000</v>
      </c>
      <c r="AC6" s="60">
        <v>102800000</v>
      </c>
      <c r="AD6" s="60">
        <v>150300000</v>
      </c>
      <c r="AE6" s="60">
        <v>125600000</v>
      </c>
      <c r="AF6" s="60">
        <v>123800000</v>
      </c>
      <c r="AG6" s="60">
        <v>108700000</v>
      </c>
      <c r="AH6" s="60">
        <v>114500000</v>
      </c>
      <c r="AI6" s="60">
        <v>95800000</v>
      </c>
      <c r="AJ6" s="60">
        <v>116100000</v>
      </c>
      <c r="AK6" s="96"/>
      <c r="AL6" s="60">
        <v>-111700000</v>
      </c>
      <c r="AM6" s="60">
        <v>-484900000</v>
      </c>
      <c r="AN6" s="60">
        <v>-52700000</v>
      </c>
      <c r="AO6" s="60">
        <v>-256300000</v>
      </c>
      <c r="AP6" s="61">
        <v>335800000</v>
      </c>
      <c r="AQ6" s="60">
        <v>553200000</v>
      </c>
      <c r="AR6" s="60">
        <v>453600000</v>
      </c>
      <c r="AS6" s="60">
        <v>452300000</v>
      </c>
      <c r="AT6" s="60">
        <v>508400000</v>
      </c>
    </row>
    <row r="7" spans="1:46" ht="19.149999999999999" customHeight="1" x14ac:dyDescent="0.4">
      <c r="A7" s="59" t="s">
        <v>114</v>
      </c>
      <c r="B7" s="95"/>
      <c r="C7" s="95"/>
      <c r="D7" s="95"/>
      <c r="E7" s="95"/>
      <c r="F7" s="95"/>
      <c r="G7" s="95"/>
      <c r="H7" s="95"/>
      <c r="I7" s="95"/>
      <c r="J7" s="95"/>
      <c r="K7" s="95"/>
      <c r="L7" s="95"/>
      <c r="M7" s="95"/>
      <c r="N7" s="96"/>
      <c r="O7" s="96"/>
      <c r="P7" s="96"/>
      <c r="Q7" s="96"/>
      <c r="R7" s="96"/>
      <c r="S7" s="96"/>
      <c r="T7" s="96"/>
      <c r="U7" s="96"/>
      <c r="V7" s="96"/>
      <c r="W7" s="96"/>
      <c r="AI7" s="95"/>
      <c r="AK7" s="96"/>
      <c r="AL7" s="95"/>
      <c r="AM7" s="95"/>
      <c r="AN7" s="95"/>
      <c r="AO7" s="95"/>
      <c r="AP7" s="96"/>
      <c r="AQ7" s="95"/>
      <c r="AR7" s="95"/>
    </row>
    <row r="8" spans="1:46" ht="15" customHeight="1" x14ac:dyDescent="0.4">
      <c r="A8" s="62" t="s">
        <v>115</v>
      </c>
      <c r="B8" s="63">
        <v>35900000</v>
      </c>
      <c r="C8" s="63">
        <v>40000000</v>
      </c>
      <c r="D8" s="63">
        <v>45700000</v>
      </c>
      <c r="E8" s="63">
        <v>45200000</v>
      </c>
      <c r="F8" s="63">
        <v>45800000</v>
      </c>
      <c r="G8" s="63">
        <v>46100000</v>
      </c>
      <c r="H8" s="63">
        <v>40600000</v>
      </c>
      <c r="I8" s="63">
        <v>41000000</v>
      </c>
      <c r="J8" s="63">
        <v>39500000</v>
      </c>
      <c r="K8" s="63">
        <v>40100000</v>
      </c>
      <c r="L8" s="63">
        <v>40900000</v>
      </c>
      <c r="M8" s="63">
        <v>38800000</v>
      </c>
      <c r="N8" s="64">
        <v>34700000</v>
      </c>
      <c r="O8" s="64">
        <v>36800000</v>
      </c>
      <c r="P8" s="64">
        <v>38800000</v>
      </c>
      <c r="Q8" s="63">
        <v>41100000</v>
      </c>
      <c r="R8" s="64">
        <v>39400000</v>
      </c>
      <c r="S8" s="64">
        <v>39221000</v>
      </c>
      <c r="T8" s="64">
        <v>38863000</v>
      </c>
      <c r="U8" s="64">
        <v>39600000</v>
      </c>
      <c r="V8" s="64">
        <v>42500000</v>
      </c>
      <c r="W8" s="64">
        <v>42700000</v>
      </c>
      <c r="X8" s="63">
        <v>41800000</v>
      </c>
      <c r="Y8" s="63">
        <v>43000000</v>
      </c>
      <c r="Z8" s="63">
        <v>31400000</v>
      </c>
      <c r="AA8" s="63">
        <v>32400000</v>
      </c>
      <c r="AB8" s="63">
        <v>35300000</v>
      </c>
      <c r="AC8" s="63">
        <v>38200000</v>
      </c>
      <c r="AD8" s="63">
        <v>38100000</v>
      </c>
      <c r="AE8" s="63">
        <v>39000000</v>
      </c>
      <c r="AF8" s="63">
        <v>39600000</v>
      </c>
      <c r="AG8" s="63">
        <v>40700000</v>
      </c>
      <c r="AH8" s="63">
        <v>39100000</v>
      </c>
      <c r="AI8" s="63">
        <v>36400000</v>
      </c>
      <c r="AJ8" s="63">
        <v>35300000</v>
      </c>
      <c r="AK8" s="96"/>
      <c r="AL8" s="63">
        <v>181800000</v>
      </c>
      <c r="AM8" s="63">
        <v>166800000</v>
      </c>
      <c r="AN8" s="63">
        <v>173500000</v>
      </c>
      <c r="AO8" s="63">
        <v>159300000</v>
      </c>
      <c r="AP8" s="64">
        <v>151400000</v>
      </c>
      <c r="AQ8" s="63">
        <v>157084000</v>
      </c>
      <c r="AR8" s="63">
        <v>170000000</v>
      </c>
      <c r="AS8" s="63">
        <v>137300000</v>
      </c>
      <c r="AT8" s="63">
        <v>157400000</v>
      </c>
    </row>
    <row r="9" spans="1:46" ht="15.95" customHeight="1" x14ac:dyDescent="0.4">
      <c r="A9" s="62" t="s">
        <v>28</v>
      </c>
      <c r="B9" s="63">
        <v>486500000</v>
      </c>
      <c r="C9" s="63">
        <v>55100000</v>
      </c>
      <c r="D9" s="63">
        <v>55000000</v>
      </c>
      <c r="E9" s="63">
        <v>53500000</v>
      </c>
      <c r="F9" s="63">
        <v>55600000</v>
      </c>
      <c r="G9" s="63">
        <v>68100000</v>
      </c>
      <c r="H9" s="63">
        <v>68200000</v>
      </c>
      <c r="I9" s="63">
        <v>69300000</v>
      </c>
      <c r="J9" s="63">
        <v>39800000</v>
      </c>
      <c r="K9" s="63">
        <v>76600000</v>
      </c>
      <c r="L9" s="63">
        <v>75700000</v>
      </c>
      <c r="M9" s="63">
        <v>69400000</v>
      </c>
      <c r="N9" s="64">
        <v>67900000</v>
      </c>
      <c r="O9" s="64">
        <v>73900000</v>
      </c>
      <c r="P9" s="64">
        <v>72800000</v>
      </c>
      <c r="Q9" s="63">
        <v>72500000</v>
      </c>
      <c r="R9" s="64">
        <v>72300000</v>
      </c>
      <c r="S9" s="64">
        <v>84952000</v>
      </c>
      <c r="T9" s="64">
        <v>86137000</v>
      </c>
      <c r="U9" s="64">
        <v>87300000</v>
      </c>
      <c r="V9" s="64">
        <v>76000000</v>
      </c>
      <c r="W9" s="64">
        <v>95300000</v>
      </c>
      <c r="X9" s="63">
        <v>83800000</v>
      </c>
      <c r="Y9" s="63">
        <v>82900000</v>
      </c>
      <c r="Z9" s="63">
        <v>78000000</v>
      </c>
      <c r="AA9" s="63">
        <v>90500000</v>
      </c>
      <c r="AB9" s="63">
        <v>92300000</v>
      </c>
      <c r="AC9" s="63">
        <v>85700000</v>
      </c>
      <c r="AD9" s="63">
        <v>67100000</v>
      </c>
      <c r="AE9" s="63">
        <v>77700000</v>
      </c>
      <c r="AF9" s="63">
        <v>78600000</v>
      </c>
      <c r="AG9" s="63">
        <v>77400000</v>
      </c>
      <c r="AH9" s="63">
        <v>71100000</v>
      </c>
      <c r="AI9" s="63">
        <v>77300000</v>
      </c>
      <c r="AJ9" s="63">
        <v>77000000</v>
      </c>
      <c r="AK9" s="96"/>
      <c r="AL9" s="63">
        <v>164600000</v>
      </c>
      <c r="AM9" s="63">
        <v>650100000</v>
      </c>
      <c r="AN9" s="63">
        <v>261200000</v>
      </c>
      <c r="AO9" s="63">
        <v>261500000</v>
      </c>
      <c r="AP9" s="64">
        <v>287100000</v>
      </c>
      <c r="AQ9" s="63">
        <v>330689000</v>
      </c>
      <c r="AR9" s="63">
        <v>338000000</v>
      </c>
      <c r="AS9" s="63">
        <v>346500000</v>
      </c>
      <c r="AT9" s="63">
        <v>300800000</v>
      </c>
    </row>
    <row r="10" spans="1:46" ht="15" customHeight="1" x14ac:dyDescent="0.4">
      <c r="A10" s="65" t="s">
        <v>46</v>
      </c>
      <c r="B10" s="63">
        <v>0</v>
      </c>
      <c r="C10" s="63">
        <v>0</v>
      </c>
      <c r="D10" s="63">
        <v>0</v>
      </c>
      <c r="E10" s="63">
        <v>0</v>
      </c>
      <c r="F10" s="63">
        <v>0</v>
      </c>
      <c r="G10" s="63">
        <v>0</v>
      </c>
      <c r="H10" s="63">
        <v>0</v>
      </c>
      <c r="I10" s="63">
        <v>0</v>
      </c>
      <c r="J10" s="63">
        <v>0</v>
      </c>
      <c r="K10" s="63">
        <v>0</v>
      </c>
      <c r="L10" s="63">
        <v>0</v>
      </c>
      <c r="M10" s="63">
        <v>398200000</v>
      </c>
      <c r="N10" s="64">
        <v>17300000</v>
      </c>
      <c r="O10" s="64">
        <v>0</v>
      </c>
      <c r="P10" s="64">
        <v>0</v>
      </c>
      <c r="Q10" s="63">
        <v>400000</v>
      </c>
      <c r="R10" s="64">
        <v>0</v>
      </c>
      <c r="S10" s="64">
        <v>8700000</v>
      </c>
      <c r="T10" s="64">
        <v>4033000</v>
      </c>
      <c r="U10" s="64">
        <v>162500000</v>
      </c>
      <c r="V10" s="64">
        <v>0</v>
      </c>
      <c r="W10" s="64">
        <v>2200000</v>
      </c>
      <c r="X10" s="63">
        <v>0</v>
      </c>
      <c r="Y10" s="63">
        <v>-157400000</v>
      </c>
      <c r="Z10" s="63">
        <v>0</v>
      </c>
      <c r="AA10" s="63">
        <v>0</v>
      </c>
      <c r="AB10" s="63">
        <v>0</v>
      </c>
      <c r="AC10" s="63">
        <v>100000</v>
      </c>
      <c r="AD10" s="63">
        <v>0</v>
      </c>
      <c r="AE10" s="63">
        <v>2600000</v>
      </c>
      <c r="AF10" s="63">
        <v>0</v>
      </c>
      <c r="AG10" s="63">
        <v>-3900000</v>
      </c>
      <c r="AH10" s="63">
        <v>0</v>
      </c>
      <c r="AI10" s="63">
        <v>0</v>
      </c>
      <c r="AJ10" s="63">
        <v>0</v>
      </c>
      <c r="AK10" s="96"/>
      <c r="AL10" s="63">
        <v>0</v>
      </c>
      <c r="AM10" s="63">
        <v>0</v>
      </c>
      <c r="AN10" s="63">
        <v>0</v>
      </c>
      <c r="AO10" s="63">
        <v>398200000</v>
      </c>
      <c r="AP10" s="64">
        <v>17700000</v>
      </c>
      <c r="AQ10" s="63">
        <v>175233000</v>
      </c>
      <c r="AR10" s="63">
        <v>-155200000</v>
      </c>
      <c r="AS10" s="63">
        <v>100000</v>
      </c>
      <c r="AT10" s="63">
        <v>-1300000</v>
      </c>
    </row>
    <row r="11" spans="1:46" ht="15.95" customHeight="1" x14ac:dyDescent="0.4">
      <c r="A11" s="65" t="s">
        <v>116</v>
      </c>
      <c r="B11" s="63">
        <v>0</v>
      </c>
      <c r="C11" s="63">
        <v>0</v>
      </c>
      <c r="D11" s="63">
        <v>0</v>
      </c>
      <c r="E11" s="63">
        <v>0</v>
      </c>
      <c r="F11" s="63">
        <v>0</v>
      </c>
      <c r="G11" s="63">
        <v>0</v>
      </c>
      <c r="H11" s="63">
        <v>0</v>
      </c>
      <c r="I11" s="63">
        <v>0</v>
      </c>
      <c r="J11" s="63">
        <v>0</v>
      </c>
      <c r="K11" s="63">
        <v>0</v>
      </c>
      <c r="L11" s="63">
        <v>0</v>
      </c>
      <c r="M11" s="63">
        <v>0</v>
      </c>
      <c r="N11" s="64">
        <v>700000</v>
      </c>
      <c r="O11" s="64">
        <v>1000000</v>
      </c>
      <c r="P11" s="64">
        <v>1100000</v>
      </c>
      <c r="Q11" s="63">
        <v>1000000</v>
      </c>
      <c r="R11" s="64">
        <v>1000000</v>
      </c>
      <c r="S11" s="64">
        <v>1100000</v>
      </c>
      <c r="T11" s="64">
        <v>1000000</v>
      </c>
      <c r="U11" s="64">
        <v>1100000</v>
      </c>
      <c r="V11" s="64">
        <v>1000000</v>
      </c>
      <c r="W11" s="64">
        <v>1100000</v>
      </c>
      <c r="X11" s="63">
        <v>1100000</v>
      </c>
      <c r="Y11" s="63">
        <v>1000000</v>
      </c>
      <c r="Z11" s="63">
        <v>1100000</v>
      </c>
      <c r="AA11" s="63">
        <v>1000000</v>
      </c>
      <c r="AB11" s="63">
        <v>1100000</v>
      </c>
      <c r="AC11" s="63">
        <v>1400000</v>
      </c>
      <c r="AD11" s="63">
        <v>2300000</v>
      </c>
      <c r="AE11" s="63">
        <v>2400000</v>
      </c>
      <c r="AF11" s="63">
        <v>2400000</v>
      </c>
      <c r="AG11" s="63">
        <v>2900000</v>
      </c>
      <c r="AH11" s="63">
        <v>3800000</v>
      </c>
      <c r="AI11" s="63">
        <v>5100000</v>
      </c>
      <c r="AJ11" s="63">
        <v>5400000</v>
      </c>
      <c r="AK11" s="96"/>
      <c r="AL11" s="63">
        <v>0</v>
      </c>
      <c r="AM11" s="63">
        <v>0</v>
      </c>
      <c r="AN11" s="63">
        <v>0</v>
      </c>
      <c r="AO11" s="63">
        <v>0</v>
      </c>
      <c r="AP11" s="64">
        <v>3800000</v>
      </c>
      <c r="AQ11" s="63">
        <v>4200000</v>
      </c>
      <c r="AR11" s="63">
        <v>4200000</v>
      </c>
      <c r="AS11" s="63">
        <v>4600000</v>
      </c>
      <c r="AT11" s="63">
        <v>10000000</v>
      </c>
    </row>
    <row r="12" spans="1:46" ht="15.95" customHeight="1" x14ac:dyDescent="0.4">
      <c r="A12" s="65" t="s">
        <v>65</v>
      </c>
      <c r="B12" s="63">
        <v>0</v>
      </c>
      <c r="C12" s="63">
        <v>0</v>
      </c>
      <c r="D12" s="63">
        <v>0</v>
      </c>
      <c r="E12" s="63">
        <v>0</v>
      </c>
      <c r="F12" s="63">
        <v>0</v>
      </c>
      <c r="G12" s="63">
        <v>-7400000</v>
      </c>
      <c r="H12" s="63">
        <v>1700000</v>
      </c>
      <c r="I12" s="63">
        <v>1200000</v>
      </c>
      <c r="J12" s="63">
        <v>-11000000</v>
      </c>
      <c r="K12" s="63">
        <v>-6500000</v>
      </c>
      <c r="L12" s="63">
        <v>0</v>
      </c>
      <c r="M12" s="63">
        <v>0</v>
      </c>
      <c r="N12" s="64">
        <v>0</v>
      </c>
      <c r="O12" s="64">
        <v>0</v>
      </c>
      <c r="P12" s="64">
        <v>0</v>
      </c>
      <c r="Q12" s="63">
        <v>0</v>
      </c>
      <c r="R12" s="64">
        <v>0</v>
      </c>
      <c r="S12" s="64">
        <v>-5000000</v>
      </c>
      <c r="T12" s="64">
        <v>0</v>
      </c>
      <c r="U12" s="64">
        <v>0</v>
      </c>
      <c r="V12" s="64">
        <v>0</v>
      </c>
      <c r="W12" s="64">
        <v>0</v>
      </c>
      <c r="X12" s="63">
        <v>0</v>
      </c>
      <c r="Y12" s="63">
        <v>0</v>
      </c>
      <c r="Z12" s="63">
        <v>0</v>
      </c>
      <c r="AA12" s="63">
        <v>0</v>
      </c>
      <c r="AB12" s="63">
        <v>0</v>
      </c>
      <c r="AC12" s="63">
        <v>200000</v>
      </c>
      <c r="AD12" s="63">
        <v>500000</v>
      </c>
      <c r="AE12" s="63">
        <v>0</v>
      </c>
      <c r="AF12" s="63">
        <v>-1200000</v>
      </c>
      <c r="AG12" s="63">
        <v>0</v>
      </c>
      <c r="AH12" s="63">
        <v>0</v>
      </c>
      <c r="AI12" s="63">
        <v>0</v>
      </c>
      <c r="AJ12" s="63">
        <v>-500000</v>
      </c>
      <c r="AK12" s="96"/>
      <c r="AL12" s="63">
        <v>0</v>
      </c>
      <c r="AM12" s="63">
        <v>0</v>
      </c>
      <c r="AN12" s="63">
        <v>-4500000</v>
      </c>
      <c r="AO12" s="63">
        <v>-17500000</v>
      </c>
      <c r="AP12" s="64">
        <v>0</v>
      </c>
      <c r="AQ12" s="63">
        <v>-5000000</v>
      </c>
      <c r="AR12" s="63">
        <v>0</v>
      </c>
      <c r="AS12" s="63">
        <v>200000</v>
      </c>
      <c r="AT12" s="63">
        <v>-700000</v>
      </c>
    </row>
    <row r="13" spans="1:46" ht="15" customHeight="1" x14ac:dyDescent="0.4">
      <c r="A13" s="65" t="s">
        <v>117</v>
      </c>
      <c r="B13" s="63">
        <v>2400000</v>
      </c>
      <c r="C13" s="63">
        <v>2900000</v>
      </c>
      <c r="D13" s="63">
        <v>3200000</v>
      </c>
      <c r="E13" s="63">
        <v>3600000</v>
      </c>
      <c r="F13" s="63">
        <v>3900000</v>
      </c>
      <c r="G13" s="63">
        <v>4200000</v>
      </c>
      <c r="H13" s="63">
        <v>4600000</v>
      </c>
      <c r="I13" s="63">
        <v>4800000</v>
      </c>
      <c r="J13" s="63">
        <v>5100000</v>
      </c>
      <c r="K13" s="63">
        <v>5700000</v>
      </c>
      <c r="L13" s="63">
        <v>6700000</v>
      </c>
      <c r="M13" s="63">
        <v>6900000</v>
      </c>
      <c r="N13" s="64">
        <v>7700000</v>
      </c>
      <c r="O13" s="64">
        <v>7700000</v>
      </c>
      <c r="P13" s="64">
        <v>8200000</v>
      </c>
      <c r="Q13" s="63">
        <v>8700000</v>
      </c>
      <c r="R13" s="64">
        <v>9000000</v>
      </c>
      <c r="S13" s="64">
        <v>9697000</v>
      </c>
      <c r="T13" s="64">
        <v>10209000</v>
      </c>
      <c r="U13" s="64">
        <v>10600000</v>
      </c>
      <c r="V13" s="64">
        <v>10694000</v>
      </c>
      <c r="W13" s="64">
        <v>10100000</v>
      </c>
      <c r="X13" s="63">
        <v>9400000</v>
      </c>
      <c r="Y13" s="63">
        <v>8400000</v>
      </c>
      <c r="Z13" s="63">
        <v>7500000</v>
      </c>
      <c r="AA13" s="63">
        <v>7400000</v>
      </c>
      <c r="AB13" s="63">
        <v>7700000</v>
      </c>
      <c r="AC13" s="63">
        <v>7700000</v>
      </c>
      <c r="AD13" s="63">
        <v>7200000</v>
      </c>
      <c r="AE13" s="63">
        <v>6800000</v>
      </c>
      <c r="AF13" s="63">
        <v>6200000</v>
      </c>
      <c r="AG13" s="63">
        <v>5700000</v>
      </c>
      <c r="AH13" s="63">
        <v>5500000</v>
      </c>
      <c r="AI13" s="63">
        <v>5200000</v>
      </c>
      <c r="AJ13" s="63">
        <v>5200000</v>
      </c>
      <c r="AK13" s="96"/>
      <c r="AL13" s="63">
        <v>6600000</v>
      </c>
      <c r="AM13" s="63">
        <v>12100000</v>
      </c>
      <c r="AN13" s="63">
        <v>17500000</v>
      </c>
      <c r="AO13" s="63">
        <v>24400000</v>
      </c>
      <c r="AP13" s="64">
        <v>32300000</v>
      </c>
      <c r="AQ13" s="63">
        <v>39506000</v>
      </c>
      <c r="AR13" s="63">
        <v>38600000</v>
      </c>
      <c r="AS13" s="63">
        <v>30300000</v>
      </c>
      <c r="AT13" s="63">
        <v>25900000</v>
      </c>
    </row>
    <row r="14" spans="1:46" ht="15" customHeight="1" x14ac:dyDescent="0.4">
      <c r="A14" s="65" t="s">
        <v>118</v>
      </c>
      <c r="B14" s="63">
        <v>0</v>
      </c>
      <c r="C14" s="63">
        <v>0</v>
      </c>
      <c r="D14" s="63">
        <v>0</v>
      </c>
      <c r="E14" s="63">
        <v>0</v>
      </c>
      <c r="F14" s="63">
        <v>0</v>
      </c>
      <c r="G14" s="63">
        <v>0</v>
      </c>
      <c r="H14" s="63">
        <v>0</v>
      </c>
      <c r="I14" s="63">
        <v>0</v>
      </c>
      <c r="J14" s="63">
        <v>0</v>
      </c>
      <c r="K14" s="63">
        <v>0</v>
      </c>
      <c r="L14" s="63">
        <v>0</v>
      </c>
      <c r="M14" s="63">
        <v>0</v>
      </c>
      <c r="N14" s="16">
        <v>0</v>
      </c>
      <c r="O14" s="16">
        <v>0</v>
      </c>
      <c r="P14" s="16">
        <v>0</v>
      </c>
      <c r="Q14" s="17">
        <v>0</v>
      </c>
      <c r="R14" s="16">
        <v>0</v>
      </c>
      <c r="S14" s="16">
        <v>0</v>
      </c>
      <c r="T14" s="16">
        <v>0</v>
      </c>
      <c r="U14" s="16">
        <v>0</v>
      </c>
      <c r="V14" s="16">
        <v>0</v>
      </c>
      <c r="W14" s="16">
        <v>0</v>
      </c>
      <c r="X14" s="17">
        <v>0</v>
      </c>
      <c r="Y14" s="17">
        <v>0</v>
      </c>
      <c r="Z14" s="17">
        <v>0</v>
      </c>
      <c r="AA14" s="17">
        <v>0</v>
      </c>
      <c r="AB14" s="17">
        <v>0</v>
      </c>
      <c r="AC14" s="17">
        <v>0</v>
      </c>
      <c r="AD14" s="17">
        <v>0</v>
      </c>
      <c r="AE14" s="17">
        <v>0</v>
      </c>
      <c r="AF14" s="17">
        <v>0</v>
      </c>
      <c r="AG14" s="17">
        <v>0</v>
      </c>
      <c r="AH14" s="17">
        <v>0</v>
      </c>
      <c r="AI14" s="17">
        <v>0</v>
      </c>
      <c r="AJ14" s="17">
        <v>0</v>
      </c>
      <c r="AK14" s="96"/>
      <c r="AL14" s="63">
        <v>9400000</v>
      </c>
      <c r="AM14" s="63">
        <v>0</v>
      </c>
      <c r="AN14" s="63">
        <v>0</v>
      </c>
      <c r="AO14" s="63">
        <v>0</v>
      </c>
      <c r="AP14" s="64">
        <v>0</v>
      </c>
      <c r="AQ14" s="63">
        <v>0</v>
      </c>
      <c r="AR14" s="63">
        <v>0</v>
      </c>
      <c r="AS14" s="63">
        <v>0</v>
      </c>
      <c r="AT14" s="63">
        <v>0</v>
      </c>
    </row>
    <row r="15" spans="1:46" ht="15" customHeight="1" x14ac:dyDescent="0.4">
      <c r="A15" s="65" t="s">
        <v>119</v>
      </c>
      <c r="B15" s="95"/>
      <c r="C15" s="95"/>
      <c r="D15" s="95"/>
      <c r="E15" s="95"/>
      <c r="F15" s="95"/>
      <c r="G15" s="95"/>
      <c r="H15" s="95"/>
      <c r="I15" s="95"/>
      <c r="J15" s="95"/>
      <c r="K15" s="95"/>
      <c r="L15" s="95"/>
      <c r="M15" s="95"/>
      <c r="N15" s="96"/>
      <c r="O15" s="96"/>
      <c r="P15" s="96"/>
      <c r="Q15" s="96"/>
      <c r="R15" s="63">
        <v>17200000</v>
      </c>
      <c r="S15" s="63">
        <v>15700000</v>
      </c>
      <c r="T15" s="63">
        <v>15300000</v>
      </c>
      <c r="U15" s="63">
        <v>15600000</v>
      </c>
      <c r="V15" s="63">
        <v>12700000</v>
      </c>
      <c r="W15" s="63">
        <v>10800000</v>
      </c>
      <c r="X15" s="63">
        <v>10500000</v>
      </c>
      <c r="Y15" s="63">
        <v>9500000</v>
      </c>
      <c r="Z15" s="63">
        <v>9300000</v>
      </c>
      <c r="AA15" s="63">
        <v>8800000</v>
      </c>
      <c r="AB15" s="63">
        <v>9000000</v>
      </c>
      <c r="AC15" s="63">
        <v>8800000</v>
      </c>
      <c r="AD15" s="63">
        <v>8400000</v>
      </c>
      <c r="AE15" s="63">
        <v>8900000</v>
      </c>
      <c r="AF15" s="63">
        <v>11600000</v>
      </c>
      <c r="AG15" s="63">
        <v>8700000</v>
      </c>
      <c r="AH15" s="63">
        <v>9800000</v>
      </c>
      <c r="AI15" s="63">
        <v>10400000</v>
      </c>
      <c r="AJ15" s="63">
        <v>10600000</v>
      </c>
      <c r="AK15" s="96"/>
      <c r="AL15" s="95"/>
      <c r="AM15" s="95"/>
      <c r="AN15" s="95"/>
      <c r="AO15" s="95"/>
      <c r="AP15" s="96"/>
      <c r="AQ15" s="63">
        <v>63800000</v>
      </c>
      <c r="AR15" s="63">
        <v>43500000</v>
      </c>
      <c r="AS15" s="63">
        <v>35900000</v>
      </c>
      <c r="AT15" s="63">
        <v>37600000</v>
      </c>
    </row>
    <row r="16" spans="1:46" ht="15" customHeight="1" x14ac:dyDescent="0.4">
      <c r="A16" s="65" t="s">
        <v>120</v>
      </c>
      <c r="B16" s="95"/>
      <c r="C16" s="95"/>
      <c r="D16" s="95"/>
      <c r="E16" s="95"/>
      <c r="F16" s="95"/>
      <c r="G16" s="95"/>
      <c r="H16" s="95"/>
      <c r="I16" s="95"/>
      <c r="J16" s="95"/>
      <c r="K16" s="95"/>
      <c r="L16" s="95"/>
      <c r="M16" s="95"/>
      <c r="N16" s="96"/>
      <c r="O16" s="96"/>
      <c r="P16" s="96"/>
      <c r="Q16" s="96"/>
      <c r="R16" s="63">
        <v>6400000</v>
      </c>
      <c r="S16" s="63">
        <v>7700000</v>
      </c>
      <c r="T16" s="63">
        <v>4400000</v>
      </c>
      <c r="U16" s="63">
        <v>-414800000</v>
      </c>
      <c r="V16" s="63">
        <v>3400000</v>
      </c>
      <c r="W16" s="63">
        <v>4100000</v>
      </c>
      <c r="X16" s="63">
        <v>4200000</v>
      </c>
      <c r="Y16" s="63">
        <v>26700000</v>
      </c>
      <c r="Z16" s="63">
        <v>-500000</v>
      </c>
      <c r="AA16" s="63">
        <v>1000000</v>
      </c>
      <c r="AB16" s="63">
        <v>2700000</v>
      </c>
      <c r="AC16" s="63">
        <v>-8600000</v>
      </c>
      <c r="AD16" s="63">
        <v>1500000</v>
      </c>
      <c r="AE16" s="63">
        <v>500000</v>
      </c>
      <c r="AF16" s="63">
        <v>31400000</v>
      </c>
      <c r="AG16" s="63">
        <v>18300000</v>
      </c>
      <c r="AH16" s="63">
        <v>10400000</v>
      </c>
      <c r="AI16" s="63">
        <v>2500000</v>
      </c>
      <c r="AJ16" s="63">
        <v>-2900000</v>
      </c>
      <c r="AK16" s="96"/>
      <c r="AL16" s="95"/>
      <c r="AM16" s="95"/>
      <c r="AN16" s="95"/>
      <c r="AO16" s="95"/>
      <c r="AP16" s="96"/>
      <c r="AQ16" s="63">
        <v>-396300000</v>
      </c>
      <c r="AR16" s="63">
        <v>38400000</v>
      </c>
      <c r="AS16" s="63">
        <v>-5400000</v>
      </c>
      <c r="AT16" s="63">
        <v>51700000</v>
      </c>
    </row>
    <row r="17" spans="1:46" ht="15" customHeight="1" x14ac:dyDescent="0.4">
      <c r="A17" s="65" t="s">
        <v>121</v>
      </c>
      <c r="B17" s="63">
        <v>-600000</v>
      </c>
      <c r="C17" s="63">
        <v>-500000</v>
      </c>
      <c r="D17" s="63">
        <v>200000</v>
      </c>
      <c r="E17" s="63">
        <v>-1000000</v>
      </c>
      <c r="F17" s="63">
        <v>-4400000</v>
      </c>
      <c r="G17" s="63">
        <v>-3200000</v>
      </c>
      <c r="H17" s="63">
        <v>-700000</v>
      </c>
      <c r="I17" s="63">
        <v>-3800000</v>
      </c>
      <c r="J17" s="63">
        <v>1200000</v>
      </c>
      <c r="K17" s="63">
        <v>-1300000</v>
      </c>
      <c r="L17" s="63">
        <v>-800000</v>
      </c>
      <c r="M17" s="63">
        <v>-1700000</v>
      </c>
      <c r="N17" s="64">
        <v>-900000</v>
      </c>
      <c r="O17" s="64">
        <v>-5300000</v>
      </c>
      <c r="P17" s="64">
        <v>700000</v>
      </c>
      <c r="Q17" s="64">
        <v>1100000</v>
      </c>
      <c r="R17" s="63">
        <v>1800000</v>
      </c>
      <c r="S17" s="63">
        <v>1500000</v>
      </c>
      <c r="T17" s="63">
        <v>4200000</v>
      </c>
      <c r="U17" s="63">
        <v>-8300000</v>
      </c>
      <c r="V17" s="64">
        <v>700000</v>
      </c>
      <c r="W17" s="64">
        <v>-200000</v>
      </c>
      <c r="X17" s="63">
        <v>1800000</v>
      </c>
      <c r="Y17" s="63">
        <v>-2900000</v>
      </c>
      <c r="Z17" s="63">
        <v>1200000</v>
      </c>
      <c r="AA17" s="63">
        <v>-1100000</v>
      </c>
      <c r="AB17" s="63">
        <v>-5300000</v>
      </c>
      <c r="AC17" s="63">
        <v>9000000</v>
      </c>
      <c r="AD17" s="63">
        <v>-1900000</v>
      </c>
      <c r="AE17" s="63">
        <v>-4000000</v>
      </c>
      <c r="AF17" s="63">
        <v>600000</v>
      </c>
      <c r="AG17" s="63">
        <v>-5900000</v>
      </c>
      <c r="AH17" s="63">
        <v>200000</v>
      </c>
      <c r="AI17" s="63">
        <v>300000</v>
      </c>
      <c r="AJ17" s="63">
        <v>-4600000</v>
      </c>
      <c r="AK17" s="96"/>
      <c r="AL17" s="63">
        <v>-1700000</v>
      </c>
      <c r="AM17" s="63">
        <v>-1900000</v>
      </c>
      <c r="AN17" s="63">
        <v>-12100000</v>
      </c>
      <c r="AO17" s="63">
        <v>-2600000</v>
      </c>
      <c r="AP17" s="64">
        <v>-4400000</v>
      </c>
      <c r="AQ17" s="63">
        <v>-800000</v>
      </c>
      <c r="AR17" s="63">
        <v>-600000</v>
      </c>
      <c r="AS17" s="63">
        <v>3800000</v>
      </c>
      <c r="AT17" s="63">
        <v>-11200000</v>
      </c>
    </row>
    <row r="18" spans="1:46" ht="15" customHeight="1" x14ac:dyDescent="0.4">
      <c r="A18" s="66" t="s">
        <v>122</v>
      </c>
      <c r="B18" s="95"/>
      <c r="C18" s="95"/>
      <c r="D18" s="95"/>
      <c r="E18" s="95"/>
      <c r="F18" s="95"/>
      <c r="G18" s="95"/>
      <c r="H18" s="95"/>
      <c r="I18" s="95"/>
      <c r="J18" s="95"/>
      <c r="K18" s="95"/>
      <c r="L18" s="95"/>
      <c r="M18" s="95"/>
      <c r="N18" s="96"/>
      <c r="O18" s="96"/>
      <c r="P18" s="96"/>
      <c r="Q18" s="96"/>
      <c r="V18" s="96"/>
      <c r="W18" s="96"/>
      <c r="AI18" s="95"/>
      <c r="AK18" s="96"/>
      <c r="AL18" s="95"/>
      <c r="AM18" s="95"/>
      <c r="AN18" s="95"/>
      <c r="AO18" s="95"/>
      <c r="AP18" s="96"/>
      <c r="AQ18" s="95"/>
      <c r="AR18" s="95"/>
    </row>
    <row r="19" spans="1:46" ht="15" customHeight="1" x14ac:dyDescent="0.4">
      <c r="A19" s="65" t="s">
        <v>75</v>
      </c>
      <c r="B19" s="63">
        <v>3600000</v>
      </c>
      <c r="C19" s="63">
        <v>-5500000</v>
      </c>
      <c r="D19" s="63">
        <v>2300000</v>
      </c>
      <c r="E19" s="63">
        <v>-300000</v>
      </c>
      <c r="F19" s="63">
        <v>-5100000</v>
      </c>
      <c r="G19" s="63">
        <v>-3400000</v>
      </c>
      <c r="H19" s="63">
        <v>-1000000</v>
      </c>
      <c r="I19" s="63">
        <v>2000000</v>
      </c>
      <c r="J19" s="63">
        <v>-1200000</v>
      </c>
      <c r="K19" s="63">
        <v>-7600000</v>
      </c>
      <c r="L19" s="63">
        <v>-4100000</v>
      </c>
      <c r="M19" s="63">
        <v>7400000</v>
      </c>
      <c r="N19" s="64">
        <v>-7100000</v>
      </c>
      <c r="O19" s="64">
        <v>-1500000</v>
      </c>
      <c r="P19" s="64">
        <v>11200000</v>
      </c>
      <c r="Q19" s="64">
        <v>-8800000</v>
      </c>
      <c r="R19" s="63">
        <v>4800000</v>
      </c>
      <c r="S19" s="63">
        <v>-3000000</v>
      </c>
      <c r="T19" s="63">
        <v>-4400000</v>
      </c>
      <c r="U19" s="63">
        <v>-2900000</v>
      </c>
      <c r="V19" s="64">
        <v>-3800000</v>
      </c>
      <c r="W19" s="64">
        <v>-2700000</v>
      </c>
      <c r="X19" s="63">
        <v>-4100000</v>
      </c>
      <c r="Y19" s="63">
        <v>-3900000</v>
      </c>
      <c r="Z19" s="63">
        <v>1600000</v>
      </c>
      <c r="AA19" s="63">
        <v>-500000</v>
      </c>
      <c r="AB19" s="63">
        <v>-1500000</v>
      </c>
      <c r="AC19" s="63">
        <v>-2000000</v>
      </c>
      <c r="AD19" s="63">
        <v>-800000</v>
      </c>
      <c r="AE19" s="63">
        <v>-2800000</v>
      </c>
      <c r="AF19" s="63">
        <v>1700000</v>
      </c>
      <c r="AG19" s="63">
        <v>-4800000</v>
      </c>
      <c r="AH19" s="63">
        <v>4000000</v>
      </c>
      <c r="AI19" s="63">
        <v>-2100000</v>
      </c>
      <c r="AJ19" s="63">
        <v>700000</v>
      </c>
      <c r="AK19" s="96"/>
      <c r="AL19" s="63">
        <v>-14400000</v>
      </c>
      <c r="AM19" s="63">
        <v>100000</v>
      </c>
      <c r="AN19" s="63">
        <v>-7500000</v>
      </c>
      <c r="AO19" s="63">
        <v>-5500000</v>
      </c>
      <c r="AP19" s="64">
        <v>-6200000</v>
      </c>
      <c r="AQ19" s="63">
        <v>-5500000</v>
      </c>
      <c r="AR19" s="63">
        <v>-14500000</v>
      </c>
      <c r="AS19" s="63">
        <v>-2400000</v>
      </c>
      <c r="AT19" s="63">
        <v>-6700000</v>
      </c>
    </row>
    <row r="20" spans="1:46" ht="15" customHeight="1" x14ac:dyDescent="0.4">
      <c r="A20" s="65" t="s">
        <v>76</v>
      </c>
      <c r="B20" s="63">
        <v>-1500000</v>
      </c>
      <c r="C20" s="63">
        <v>-32400000</v>
      </c>
      <c r="D20" s="63">
        <v>-13400000</v>
      </c>
      <c r="E20" s="63">
        <v>-600000</v>
      </c>
      <c r="F20" s="63">
        <v>-14200000</v>
      </c>
      <c r="G20" s="63">
        <v>-4300000</v>
      </c>
      <c r="H20" s="63">
        <v>-7600000</v>
      </c>
      <c r="I20" s="63">
        <v>7900000</v>
      </c>
      <c r="J20" s="63">
        <v>-14700000</v>
      </c>
      <c r="K20" s="63">
        <v>-7700000</v>
      </c>
      <c r="L20" s="63">
        <v>-1600000</v>
      </c>
      <c r="M20" s="63">
        <v>-15400000</v>
      </c>
      <c r="N20" s="64">
        <v>-12300000</v>
      </c>
      <c r="O20" s="64">
        <v>-11500000</v>
      </c>
      <c r="P20" s="64">
        <v>-24000000</v>
      </c>
      <c r="Q20" s="64">
        <v>-10600000</v>
      </c>
      <c r="R20" s="63">
        <v>-9700000</v>
      </c>
      <c r="S20" s="63">
        <v>-16500000</v>
      </c>
      <c r="T20" s="63">
        <v>2600000</v>
      </c>
      <c r="U20" s="63">
        <v>-26400000</v>
      </c>
      <c r="V20" s="64">
        <v>-7200000</v>
      </c>
      <c r="W20" s="64">
        <v>-10400000</v>
      </c>
      <c r="X20" s="63">
        <v>-6400000</v>
      </c>
      <c r="Y20" s="63">
        <v>-17100000</v>
      </c>
      <c r="Z20" s="63">
        <v>-10700000</v>
      </c>
      <c r="AA20" s="63">
        <v>-11000000</v>
      </c>
      <c r="AB20" s="63">
        <v>10500000</v>
      </c>
      <c r="AC20" s="63">
        <v>5800000</v>
      </c>
      <c r="AD20" s="63">
        <v>-15300000</v>
      </c>
      <c r="AE20" s="63">
        <v>-6000000</v>
      </c>
      <c r="AF20" s="63">
        <v>-6700000</v>
      </c>
      <c r="AG20" s="63">
        <v>1800000</v>
      </c>
      <c r="AH20" s="63">
        <v>-16400000</v>
      </c>
      <c r="AI20" s="63">
        <v>4500000</v>
      </c>
      <c r="AJ20" s="63">
        <v>1200000</v>
      </c>
      <c r="AK20" s="96"/>
      <c r="AL20" s="63">
        <v>-18200000</v>
      </c>
      <c r="AM20" s="63">
        <v>-47900000</v>
      </c>
      <c r="AN20" s="63">
        <v>-18200000</v>
      </c>
      <c r="AO20" s="63">
        <v>-39400000</v>
      </c>
      <c r="AP20" s="64">
        <v>-58400000</v>
      </c>
      <c r="AQ20" s="63">
        <v>-50000000</v>
      </c>
      <c r="AR20" s="63">
        <v>-41100000</v>
      </c>
      <c r="AS20" s="63">
        <v>-5400000</v>
      </c>
      <c r="AT20" s="63">
        <v>-26200000</v>
      </c>
    </row>
    <row r="21" spans="1:46" ht="15.95" customHeight="1" x14ac:dyDescent="0.4">
      <c r="A21" s="65" t="s">
        <v>83</v>
      </c>
      <c r="B21" s="63">
        <v>-5700000</v>
      </c>
      <c r="C21" s="63">
        <v>-11800000</v>
      </c>
      <c r="D21" s="63">
        <v>7100000</v>
      </c>
      <c r="E21" s="63">
        <v>-800000</v>
      </c>
      <c r="F21" s="63">
        <v>11200000</v>
      </c>
      <c r="G21" s="63">
        <v>15000000</v>
      </c>
      <c r="H21" s="63">
        <v>15600000</v>
      </c>
      <c r="I21" s="63">
        <v>19400000</v>
      </c>
      <c r="J21" s="63">
        <v>17800000</v>
      </c>
      <c r="K21" s="63">
        <v>15300000</v>
      </c>
      <c r="L21" s="63">
        <v>22300000</v>
      </c>
      <c r="M21" s="63">
        <v>6600000</v>
      </c>
      <c r="N21" s="64">
        <v>17900000</v>
      </c>
      <c r="O21" s="64">
        <v>21200000</v>
      </c>
      <c r="P21" s="64">
        <v>26900000</v>
      </c>
      <c r="Q21" s="64">
        <v>-15500000</v>
      </c>
      <c r="R21" s="63">
        <v>2500000</v>
      </c>
      <c r="S21" s="63">
        <v>2700000</v>
      </c>
      <c r="T21" s="63">
        <v>-1300000</v>
      </c>
      <c r="U21" s="63">
        <v>-13600000</v>
      </c>
      <c r="V21" s="64">
        <v>1100000</v>
      </c>
      <c r="W21" s="64">
        <v>2600000</v>
      </c>
      <c r="X21" s="63">
        <v>2800000</v>
      </c>
      <c r="Y21" s="63">
        <v>16800000</v>
      </c>
      <c r="Z21" s="63">
        <v>900000</v>
      </c>
      <c r="AA21" s="63">
        <v>1100000</v>
      </c>
      <c r="AB21" s="63">
        <v>1300000</v>
      </c>
      <c r="AC21" s="63">
        <v>3100000</v>
      </c>
      <c r="AD21" s="63">
        <v>1700000</v>
      </c>
      <c r="AE21" s="63">
        <v>2700000</v>
      </c>
      <c r="AF21" s="63">
        <v>700000</v>
      </c>
      <c r="AG21" s="63">
        <v>1800000</v>
      </c>
      <c r="AH21" s="63">
        <v>-300000</v>
      </c>
      <c r="AI21" s="63">
        <v>2000000</v>
      </c>
      <c r="AJ21" s="63">
        <v>1300000</v>
      </c>
      <c r="AK21" s="96"/>
      <c r="AL21" s="63">
        <v>-10600000</v>
      </c>
      <c r="AM21" s="63">
        <v>-11200000</v>
      </c>
      <c r="AN21" s="63">
        <v>61200000</v>
      </c>
      <c r="AO21" s="63">
        <v>62000000</v>
      </c>
      <c r="AP21" s="64">
        <v>50500000</v>
      </c>
      <c r="AQ21" s="63">
        <v>-9700000</v>
      </c>
      <c r="AR21" s="63">
        <v>23300000</v>
      </c>
      <c r="AS21" s="63">
        <v>6400000</v>
      </c>
      <c r="AT21" s="63">
        <v>6900000</v>
      </c>
    </row>
    <row r="22" spans="1:46" ht="15" customHeight="1" x14ac:dyDescent="0.4">
      <c r="A22" s="62" t="s">
        <v>87</v>
      </c>
      <c r="B22" s="63">
        <v>-2800000</v>
      </c>
      <c r="C22" s="63">
        <v>-5700000</v>
      </c>
      <c r="D22" s="63">
        <v>4600000</v>
      </c>
      <c r="E22" s="63">
        <v>2200000</v>
      </c>
      <c r="F22" s="63">
        <v>-5200000</v>
      </c>
      <c r="G22" s="63">
        <v>3400000</v>
      </c>
      <c r="H22" s="63">
        <v>-600000</v>
      </c>
      <c r="I22" s="63">
        <v>8800000</v>
      </c>
      <c r="J22" s="63">
        <v>-7800000</v>
      </c>
      <c r="K22" s="63">
        <v>-5000000</v>
      </c>
      <c r="L22" s="63">
        <v>3900000</v>
      </c>
      <c r="M22" s="63">
        <v>-11000000</v>
      </c>
      <c r="N22" s="64">
        <v>10100000</v>
      </c>
      <c r="O22" s="64">
        <v>2100000</v>
      </c>
      <c r="P22" s="64">
        <v>-7500000</v>
      </c>
      <c r="Q22" s="64">
        <v>2900000</v>
      </c>
      <c r="R22" s="64">
        <v>-1000000</v>
      </c>
      <c r="S22" s="64">
        <v>2400000</v>
      </c>
      <c r="T22" s="63">
        <v>8900000</v>
      </c>
      <c r="U22" s="63">
        <v>2700000</v>
      </c>
      <c r="V22" s="64">
        <v>-300000</v>
      </c>
      <c r="W22" s="64">
        <v>7200000</v>
      </c>
      <c r="X22" s="63">
        <v>500000</v>
      </c>
      <c r="Y22" s="63">
        <v>-6200000</v>
      </c>
      <c r="Z22" s="63">
        <v>-8200000</v>
      </c>
      <c r="AA22" s="63">
        <v>6400000</v>
      </c>
      <c r="AB22" s="63">
        <v>-2000000</v>
      </c>
      <c r="AC22" s="63">
        <v>-700000</v>
      </c>
      <c r="AD22" s="63">
        <v>-3500000</v>
      </c>
      <c r="AE22" s="63">
        <v>400000</v>
      </c>
      <c r="AF22" s="63">
        <v>800000</v>
      </c>
      <c r="AG22" s="63">
        <v>-10300000</v>
      </c>
      <c r="AH22" s="63">
        <v>8100000</v>
      </c>
      <c r="AI22" s="63">
        <v>3400000</v>
      </c>
      <c r="AJ22" s="63">
        <v>-1700000</v>
      </c>
      <c r="AK22" s="96"/>
      <c r="AL22" s="63">
        <v>16200000</v>
      </c>
      <c r="AM22" s="63">
        <v>-1700000</v>
      </c>
      <c r="AN22" s="63">
        <v>6400000</v>
      </c>
      <c r="AO22" s="63">
        <v>-19900000</v>
      </c>
      <c r="AP22" s="64">
        <v>7600000</v>
      </c>
      <c r="AQ22" s="63">
        <v>13000000</v>
      </c>
      <c r="AR22" s="63">
        <v>1200000</v>
      </c>
      <c r="AS22" s="63">
        <v>-4500000</v>
      </c>
      <c r="AT22" s="63">
        <v>-12600000</v>
      </c>
    </row>
    <row r="23" spans="1:46" ht="15" customHeight="1" x14ac:dyDescent="0.4">
      <c r="A23" s="62" t="s">
        <v>88</v>
      </c>
      <c r="B23" s="63">
        <v>8800000</v>
      </c>
      <c r="C23" s="63">
        <v>35700000</v>
      </c>
      <c r="D23" s="63">
        <v>-3900000</v>
      </c>
      <c r="E23" s="63">
        <v>-300000</v>
      </c>
      <c r="F23" s="63">
        <v>10000000</v>
      </c>
      <c r="G23" s="63">
        <v>500000</v>
      </c>
      <c r="H23" s="63">
        <v>-1000000</v>
      </c>
      <c r="I23" s="63">
        <v>13500000</v>
      </c>
      <c r="J23" s="63">
        <v>-9900000</v>
      </c>
      <c r="K23" s="63">
        <v>-14800000</v>
      </c>
      <c r="L23" s="63">
        <v>2000000</v>
      </c>
      <c r="M23" s="63">
        <v>12900000</v>
      </c>
      <c r="N23" s="64">
        <v>6300000</v>
      </c>
      <c r="O23" s="64">
        <v>-14600000</v>
      </c>
      <c r="P23" s="64">
        <v>11100000</v>
      </c>
      <c r="Q23" s="64">
        <v>-37400000</v>
      </c>
      <c r="R23" s="64">
        <v>14700000</v>
      </c>
      <c r="S23" s="64">
        <v>-5600000</v>
      </c>
      <c r="T23" s="63">
        <v>-6700000</v>
      </c>
      <c r="U23" s="63">
        <v>2300000</v>
      </c>
      <c r="V23" s="64">
        <v>25600000</v>
      </c>
      <c r="W23" s="64">
        <v>-33200000</v>
      </c>
      <c r="X23" s="63">
        <v>-1700000</v>
      </c>
      <c r="Y23" s="63">
        <v>-11500000</v>
      </c>
      <c r="Z23" s="63">
        <v>-5500000</v>
      </c>
      <c r="AA23" s="63">
        <v>-12500000</v>
      </c>
      <c r="AB23" s="63">
        <v>5700000</v>
      </c>
      <c r="AC23" s="63">
        <v>-12400000</v>
      </c>
      <c r="AD23" s="63">
        <v>-4100000</v>
      </c>
      <c r="AE23" s="63">
        <v>-15900000</v>
      </c>
      <c r="AF23" s="63">
        <v>6200000</v>
      </c>
      <c r="AG23" s="63">
        <v>-15600000</v>
      </c>
      <c r="AH23" s="63">
        <v>19500000</v>
      </c>
      <c r="AI23" s="63">
        <v>-21100000</v>
      </c>
      <c r="AJ23" s="63">
        <v>14200000</v>
      </c>
      <c r="AK23" s="96"/>
      <c r="AL23" s="63">
        <v>34000000</v>
      </c>
      <c r="AM23" s="63">
        <v>40300000</v>
      </c>
      <c r="AN23" s="63">
        <v>23000000</v>
      </c>
      <c r="AO23" s="63">
        <v>-9800000</v>
      </c>
      <c r="AP23" s="64">
        <v>-34600000</v>
      </c>
      <c r="AQ23" s="63">
        <v>4700000</v>
      </c>
      <c r="AR23" s="63">
        <v>-20800000</v>
      </c>
      <c r="AS23" s="63">
        <v>-24700000</v>
      </c>
      <c r="AT23" s="63">
        <v>-29400000</v>
      </c>
    </row>
    <row r="24" spans="1:46" ht="15" customHeight="1" x14ac:dyDescent="0.4">
      <c r="A24" s="62" t="s">
        <v>89</v>
      </c>
      <c r="B24" s="63">
        <v>-26200000</v>
      </c>
      <c r="C24" s="63">
        <v>15300000</v>
      </c>
      <c r="D24" s="63">
        <v>18100000</v>
      </c>
      <c r="E24" s="63">
        <v>17800000</v>
      </c>
      <c r="F24" s="63">
        <v>-45900000</v>
      </c>
      <c r="G24" s="63">
        <v>21100000</v>
      </c>
      <c r="H24" s="63">
        <v>21700000</v>
      </c>
      <c r="I24" s="63">
        <v>22200000</v>
      </c>
      <c r="J24" s="63">
        <v>-59700000</v>
      </c>
      <c r="K24" s="63">
        <v>29400000</v>
      </c>
      <c r="L24" s="63">
        <v>22200000</v>
      </c>
      <c r="M24" s="63">
        <v>19800000</v>
      </c>
      <c r="N24" s="64">
        <v>-70600000</v>
      </c>
      <c r="O24" s="64">
        <v>33000000</v>
      </c>
      <c r="P24" s="64">
        <v>30800000</v>
      </c>
      <c r="Q24" s="64">
        <v>30300000</v>
      </c>
      <c r="R24" s="64">
        <v>-94500000</v>
      </c>
      <c r="S24" s="64">
        <v>29300000</v>
      </c>
      <c r="T24" s="63">
        <v>29300000</v>
      </c>
      <c r="U24" s="63">
        <v>29100000</v>
      </c>
      <c r="V24" s="64">
        <v>-91600000</v>
      </c>
      <c r="W24" s="64">
        <v>26500000</v>
      </c>
      <c r="X24" s="63">
        <v>19900000</v>
      </c>
      <c r="Y24" s="63">
        <v>22600000</v>
      </c>
      <c r="Z24" s="63">
        <v>-66300000</v>
      </c>
      <c r="AA24" s="63">
        <v>24300000</v>
      </c>
      <c r="AB24" s="63">
        <v>22800000</v>
      </c>
      <c r="AC24" s="63">
        <v>15100000</v>
      </c>
      <c r="AD24" s="63">
        <v>-65100000</v>
      </c>
      <c r="AE24" s="63">
        <v>24900000</v>
      </c>
      <c r="AF24" s="63">
        <v>19500000</v>
      </c>
      <c r="AG24" s="63">
        <v>26600000</v>
      </c>
      <c r="AH24" s="63">
        <v>-69300000</v>
      </c>
      <c r="AI24" s="63">
        <v>29200000</v>
      </c>
      <c r="AJ24" s="63">
        <v>23100000</v>
      </c>
      <c r="AK24" s="96"/>
      <c r="AL24" s="63">
        <v>14400000</v>
      </c>
      <c r="AM24" s="63">
        <v>25000000</v>
      </c>
      <c r="AN24" s="63">
        <v>19100000</v>
      </c>
      <c r="AO24" s="63">
        <v>11700000</v>
      </c>
      <c r="AP24" s="64">
        <v>23500000</v>
      </c>
      <c r="AQ24" s="63">
        <v>-6800000</v>
      </c>
      <c r="AR24" s="63">
        <v>-22600000</v>
      </c>
      <c r="AS24" s="63">
        <v>-4100000</v>
      </c>
      <c r="AT24" s="63">
        <v>5900000</v>
      </c>
    </row>
    <row r="25" spans="1:46" ht="15.95" customHeight="1" x14ac:dyDescent="0.4">
      <c r="A25" s="62" t="s">
        <v>94</v>
      </c>
      <c r="B25" s="63">
        <v>26700000</v>
      </c>
      <c r="C25" s="63">
        <v>19700000</v>
      </c>
      <c r="D25" s="63">
        <v>14400000</v>
      </c>
      <c r="E25" s="63">
        <v>5600000</v>
      </c>
      <c r="F25" s="63">
        <v>18600000</v>
      </c>
      <c r="G25" s="63">
        <v>9400000</v>
      </c>
      <c r="H25" s="63">
        <v>26700000</v>
      </c>
      <c r="I25" s="63">
        <v>14000000</v>
      </c>
      <c r="J25" s="63">
        <v>22200000</v>
      </c>
      <c r="K25" s="63">
        <v>6500000</v>
      </c>
      <c r="L25" s="63">
        <v>14700000</v>
      </c>
      <c r="M25" s="63">
        <v>11700000</v>
      </c>
      <c r="N25" s="64">
        <v>28900000</v>
      </c>
      <c r="O25" s="64">
        <v>15500000</v>
      </c>
      <c r="P25" s="64">
        <v>12200000</v>
      </c>
      <c r="Q25" s="64">
        <v>3200000</v>
      </c>
      <c r="R25" s="64">
        <v>19500000</v>
      </c>
      <c r="S25" s="64">
        <v>-200000</v>
      </c>
      <c r="T25" s="63">
        <v>6800000</v>
      </c>
      <c r="U25" s="63">
        <v>-500000</v>
      </c>
      <c r="V25" s="64">
        <v>24700000</v>
      </c>
      <c r="W25" s="64">
        <v>6600000</v>
      </c>
      <c r="X25" s="63">
        <v>200000</v>
      </c>
      <c r="Y25" s="63">
        <v>-9900000</v>
      </c>
      <c r="Z25" s="63">
        <v>16600000</v>
      </c>
      <c r="AA25" s="63">
        <v>0</v>
      </c>
      <c r="AB25" s="63">
        <v>-2800000</v>
      </c>
      <c r="AC25" s="63">
        <v>-12300000</v>
      </c>
      <c r="AD25" s="63">
        <v>11700000</v>
      </c>
      <c r="AE25" s="63">
        <v>3900000</v>
      </c>
      <c r="AF25" s="63">
        <v>-2300000</v>
      </c>
      <c r="AG25" s="63">
        <v>-11300000</v>
      </c>
      <c r="AH25" s="63">
        <v>18000000</v>
      </c>
      <c r="AI25" s="63">
        <v>1300000</v>
      </c>
      <c r="AJ25" s="63">
        <v>-11000000</v>
      </c>
      <c r="AK25" s="96"/>
      <c r="AL25" s="63">
        <v>64300000</v>
      </c>
      <c r="AM25" s="63">
        <v>66400000</v>
      </c>
      <c r="AN25" s="63">
        <v>68700000</v>
      </c>
      <c r="AO25" s="63">
        <v>55100000</v>
      </c>
      <c r="AP25" s="64">
        <v>59800000</v>
      </c>
      <c r="AQ25" s="63">
        <v>25600000</v>
      </c>
      <c r="AR25" s="63">
        <v>21600000</v>
      </c>
      <c r="AS25" s="63">
        <v>1500000</v>
      </c>
      <c r="AT25" s="63">
        <v>2000000</v>
      </c>
    </row>
    <row r="26" spans="1:46" ht="15" customHeight="1" x14ac:dyDescent="0.4">
      <c r="A26" s="62" t="s">
        <v>123</v>
      </c>
      <c r="B26" s="63">
        <v>200000</v>
      </c>
      <c r="C26" s="63">
        <v>3200000</v>
      </c>
      <c r="D26" s="63">
        <v>500000</v>
      </c>
      <c r="E26" s="63">
        <v>8300000</v>
      </c>
      <c r="F26" s="63">
        <v>-13200000</v>
      </c>
      <c r="G26" s="63">
        <v>-14000000</v>
      </c>
      <c r="H26" s="63">
        <v>-18400000</v>
      </c>
      <c r="I26" s="63">
        <v>-16800000</v>
      </c>
      <c r="J26" s="63">
        <v>-16500000</v>
      </c>
      <c r="K26" s="63">
        <v>-9700000</v>
      </c>
      <c r="L26" s="63">
        <v>-16400000</v>
      </c>
      <c r="M26" s="63">
        <v>-30300000</v>
      </c>
      <c r="N26" s="64">
        <v>-34100000</v>
      </c>
      <c r="O26" s="64">
        <v>-26400000</v>
      </c>
      <c r="P26" s="64">
        <v>-27600000</v>
      </c>
      <c r="Q26" s="64">
        <v>-21100000</v>
      </c>
      <c r="R26" s="64">
        <v>-2300000</v>
      </c>
      <c r="S26" s="64">
        <v>-3600000</v>
      </c>
      <c r="T26" s="63">
        <v>-7300000</v>
      </c>
      <c r="U26" s="63">
        <v>-4700000</v>
      </c>
      <c r="V26" s="64">
        <v>-4700000</v>
      </c>
      <c r="W26" s="64">
        <v>-2900000</v>
      </c>
      <c r="X26" s="63">
        <v>-3000000</v>
      </c>
      <c r="Y26" s="63">
        <v>9100000</v>
      </c>
      <c r="Z26" s="63">
        <v>1400000</v>
      </c>
      <c r="AA26" s="63">
        <v>1000000</v>
      </c>
      <c r="AB26" s="63">
        <v>1100000</v>
      </c>
      <c r="AC26" s="63">
        <v>-9900000</v>
      </c>
      <c r="AD26" s="63">
        <v>2400000</v>
      </c>
      <c r="AE26" s="63">
        <v>700000</v>
      </c>
      <c r="AF26" s="63">
        <v>1900000</v>
      </c>
      <c r="AG26" s="63">
        <v>5100000</v>
      </c>
      <c r="AH26" s="63">
        <v>1500000</v>
      </c>
      <c r="AI26" s="63">
        <v>2200000</v>
      </c>
      <c r="AJ26" s="63">
        <v>2200000</v>
      </c>
      <c r="AK26" s="96"/>
      <c r="AL26" s="63">
        <v>-4400000</v>
      </c>
      <c r="AM26" s="63">
        <v>12200000</v>
      </c>
      <c r="AN26" s="63">
        <v>-62400000</v>
      </c>
      <c r="AO26" s="63">
        <v>-72900000</v>
      </c>
      <c r="AP26" s="64">
        <v>-109200000</v>
      </c>
      <c r="AQ26" s="63">
        <v>-17900000</v>
      </c>
      <c r="AR26" s="63">
        <v>-1500000</v>
      </c>
      <c r="AS26" s="63">
        <v>-6400000</v>
      </c>
      <c r="AT26" s="63">
        <v>10100000</v>
      </c>
    </row>
    <row r="27" spans="1:46" ht="15" customHeight="1" x14ac:dyDescent="0.4">
      <c r="A27" s="65" t="s">
        <v>124</v>
      </c>
      <c r="B27" s="95"/>
      <c r="C27" s="95"/>
      <c r="D27" s="95"/>
      <c r="E27" s="95"/>
      <c r="F27" s="95"/>
      <c r="G27" s="95"/>
      <c r="H27" s="95"/>
      <c r="I27" s="95"/>
      <c r="J27" s="95"/>
      <c r="K27" s="95"/>
      <c r="L27" s="95"/>
      <c r="M27" s="95"/>
      <c r="N27" s="96"/>
      <c r="O27" s="96"/>
      <c r="P27" s="96"/>
      <c r="Q27" s="96"/>
      <c r="R27" s="64">
        <v>-20300000</v>
      </c>
      <c r="S27" s="64">
        <v>-23600000</v>
      </c>
      <c r="T27" s="63">
        <v>-28700000</v>
      </c>
      <c r="U27" s="63">
        <v>-13800000</v>
      </c>
      <c r="V27" s="63">
        <v>-19900000</v>
      </c>
      <c r="W27" s="63">
        <v>-15400000</v>
      </c>
      <c r="X27" s="63">
        <v>-19100000</v>
      </c>
      <c r="Y27" s="63">
        <v>-11000000</v>
      </c>
      <c r="Z27" s="63">
        <v>-14600000</v>
      </c>
      <c r="AA27" s="63">
        <v>-13800000</v>
      </c>
      <c r="AB27" s="63">
        <v>-10400000</v>
      </c>
      <c r="AC27" s="63">
        <v>-18200000</v>
      </c>
      <c r="AD27" s="63">
        <v>-10700000</v>
      </c>
      <c r="AE27" s="63">
        <v>-6900000</v>
      </c>
      <c r="AF27" s="63">
        <v>-12700000</v>
      </c>
      <c r="AG27" s="63">
        <v>-10500000</v>
      </c>
      <c r="AH27" s="63">
        <v>-15000000</v>
      </c>
      <c r="AI27" s="63">
        <v>-13900000</v>
      </c>
      <c r="AJ27" s="63">
        <v>-12400000</v>
      </c>
      <c r="AK27" s="96"/>
      <c r="AL27" s="95"/>
      <c r="AM27" s="95"/>
      <c r="AN27" s="95"/>
      <c r="AO27" s="95"/>
      <c r="AP27" s="96"/>
      <c r="AQ27" s="63">
        <v>-86400000</v>
      </c>
      <c r="AR27" s="63">
        <v>-65400000</v>
      </c>
      <c r="AS27" s="63">
        <v>-57000000</v>
      </c>
      <c r="AT27" s="63">
        <v>-40800000</v>
      </c>
    </row>
    <row r="28" spans="1:46" ht="15" customHeight="1" x14ac:dyDescent="0.4">
      <c r="A28" s="62" t="s">
        <v>125</v>
      </c>
      <c r="B28" s="63">
        <v>0</v>
      </c>
      <c r="C28" s="63">
        <v>0</v>
      </c>
      <c r="D28" s="63">
        <v>0</v>
      </c>
      <c r="E28" s="63">
        <v>0</v>
      </c>
      <c r="F28" s="63">
        <v>13800000</v>
      </c>
      <c r="G28" s="63">
        <v>14700000</v>
      </c>
      <c r="H28" s="63">
        <v>16900000</v>
      </c>
      <c r="I28" s="63">
        <v>9900000</v>
      </c>
      <c r="J28" s="63">
        <v>9200000</v>
      </c>
      <c r="K28" s="63">
        <v>7400000</v>
      </c>
      <c r="L28" s="63">
        <v>2700000</v>
      </c>
      <c r="M28" s="63">
        <v>3200000</v>
      </c>
      <c r="N28" s="64">
        <v>1600000</v>
      </c>
      <c r="O28" s="64">
        <v>0</v>
      </c>
      <c r="P28" s="64">
        <v>1200000</v>
      </c>
      <c r="Q28" s="64">
        <v>2300000</v>
      </c>
      <c r="R28" s="64">
        <v>900000</v>
      </c>
      <c r="S28" s="64">
        <v>2400000</v>
      </c>
      <c r="T28" s="63">
        <v>4900000</v>
      </c>
      <c r="U28" s="63">
        <v>500000</v>
      </c>
      <c r="V28" s="64">
        <v>0</v>
      </c>
      <c r="W28" s="64">
        <v>0</v>
      </c>
      <c r="X28" s="63">
        <v>100000</v>
      </c>
      <c r="Y28" s="63">
        <v>1000000</v>
      </c>
      <c r="Z28" s="63">
        <v>0</v>
      </c>
      <c r="AA28" s="63">
        <v>0</v>
      </c>
      <c r="AB28" s="63">
        <v>0</v>
      </c>
      <c r="AC28" s="63">
        <v>0</v>
      </c>
      <c r="AD28" s="63">
        <v>0</v>
      </c>
      <c r="AE28" s="63">
        <v>0</v>
      </c>
      <c r="AF28" s="63">
        <v>0</v>
      </c>
      <c r="AG28" s="63">
        <v>0</v>
      </c>
      <c r="AH28" s="63">
        <v>0</v>
      </c>
      <c r="AI28" s="63">
        <v>0</v>
      </c>
      <c r="AJ28" s="63">
        <v>0</v>
      </c>
      <c r="AK28" s="96"/>
      <c r="AL28" s="63">
        <v>0</v>
      </c>
      <c r="AM28" s="63">
        <v>0</v>
      </c>
      <c r="AN28" s="63">
        <v>55300000</v>
      </c>
      <c r="AO28" s="63">
        <v>22500000</v>
      </c>
      <c r="AP28" s="64">
        <v>5100000</v>
      </c>
      <c r="AQ28" s="63">
        <v>8700000</v>
      </c>
      <c r="AR28" s="63">
        <v>1100000</v>
      </c>
      <c r="AS28" s="63">
        <v>0</v>
      </c>
      <c r="AT28" s="63">
        <v>0</v>
      </c>
    </row>
    <row r="29" spans="1:46" ht="15" customHeight="1" x14ac:dyDescent="0.4">
      <c r="A29" s="62" t="s">
        <v>126</v>
      </c>
      <c r="B29" s="67">
        <v>0</v>
      </c>
      <c r="C29" s="67">
        <v>0</v>
      </c>
      <c r="D29" s="67">
        <v>0</v>
      </c>
      <c r="E29" s="67">
        <v>0</v>
      </c>
      <c r="F29" s="67">
        <v>0</v>
      </c>
      <c r="G29" s="67">
        <v>0</v>
      </c>
      <c r="H29" s="67">
        <v>0</v>
      </c>
      <c r="I29" s="67">
        <v>0</v>
      </c>
      <c r="J29" s="67">
        <v>0</v>
      </c>
      <c r="K29" s="67">
        <v>0</v>
      </c>
      <c r="L29" s="67">
        <v>0</v>
      </c>
      <c r="M29" s="67">
        <v>0</v>
      </c>
      <c r="N29" s="68">
        <v>0</v>
      </c>
      <c r="O29" s="68">
        <v>0</v>
      </c>
      <c r="P29" s="68">
        <v>0</v>
      </c>
      <c r="Q29" s="68">
        <v>-32000000</v>
      </c>
      <c r="R29" s="68">
        <v>0</v>
      </c>
      <c r="S29" s="68">
        <v>0</v>
      </c>
      <c r="T29" s="68">
        <v>0</v>
      </c>
      <c r="U29" s="68">
        <v>0</v>
      </c>
      <c r="V29" s="68">
        <v>0</v>
      </c>
      <c r="W29" s="68">
        <v>0</v>
      </c>
      <c r="X29" s="67">
        <v>0</v>
      </c>
      <c r="Y29" s="67">
        <v>-28100000</v>
      </c>
      <c r="Z29" s="67">
        <v>0</v>
      </c>
      <c r="AA29" s="67">
        <v>-14900000</v>
      </c>
      <c r="AB29" s="67">
        <v>0</v>
      </c>
      <c r="AC29" s="67">
        <v>0</v>
      </c>
      <c r="AD29" s="67">
        <v>-36000000</v>
      </c>
      <c r="AE29" s="67">
        <v>0</v>
      </c>
      <c r="AF29" s="67">
        <v>0</v>
      </c>
      <c r="AG29" s="67">
        <v>0</v>
      </c>
      <c r="AH29" s="67">
        <v>0</v>
      </c>
      <c r="AI29" s="67">
        <v>0</v>
      </c>
      <c r="AJ29" s="67">
        <v>0</v>
      </c>
      <c r="AK29" s="96"/>
      <c r="AL29" s="67">
        <v>0</v>
      </c>
      <c r="AM29" s="67">
        <v>0</v>
      </c>
      <c r="AN29" s="67">
        <v>0</v>
      </c>
      <c r="AO29" s="67">
        <v>0</v>
      </c>
      <c r="AP29" s="68">
        <v>-32000000</v>
      </c>
      <c r="AQ29" s="67">
        <v>0</v>
      </c>
      <c r="AR29" s="67">
        <v>-28100000</v>
      </c>
      <c r="AS29" s="67">
        <v>-14900000</v>
      </c>
      <c r="AT29" s="67">
        <v>-36000000</v>
      </c>
    </row>
    <row r="30" spans="1:46" ht="15" customHeight="1" x14ac:dyDescent="0.4">
      <c r="A30" s="58" t="s">
        <v>127</v>
      </c>
      <c r="B30" s="69">
        <f t="shared" ref="B30:M30" si="0">SUM(B6:B29)</f>
        <v>61800000</v>
      </c>
      <c r="C30" s="69">
        <f t="shared" si="0"/>
        <v>111900000</v>
      </c>
      <c r="D30" s="69">
        <f t="shared" si="0"/>
        <v>128000000</v>
      </c>
      <c r="E30" s="69">
        <f t="shared" si="0"/>
        <v>123700000</v>
      </c>
      <c r="F30" s="69">
        <f t="shared" si="0"/>
        <v>63200000</v>
      </c>
      <c r="G30" s="69">
        <f t="shared" si="0"/>
        <v>128800000</v>
      </c>
      <c r="H30" s="69">
        <f t="shared" si="0"/>
        <v>149700000</v>
      </c>
      <c r="I30" s="69">
        <f t="shared" si="0"/>
        <v>186800000</v>
      </c>
      <c r="J30" s="69">
        <f t="shared" si="0"/>
        <v>53300000</v>
      </c>
      <c r="K30" s="69">
        <f t="shared" si="0"/>
        <v>145900000</v>
      </c>
      <c r="L30" s="69">
        <f t="shared" si="0"/>
        <v>200900000</v>
      </c>
      <c r="M30" s="69">
        <f t="shared" si="0"/>
        <v>170700000</v>
      </c>
      <c r="N30" s="70">
        <f>SUM(N6:N28)</f>
        <v>115700000</v>
      </c>
      <c r="O30" s="70">
        <f>SUM(O6:O28)</f>
        <v>219900000</v>
      </c>
      <c r="P30" s="70">
        <f>SUM(P6:P28)</f>
        <v>231500000</v>
      </c>
      <c r="Q30" s="70">
        <f t="shared" ref="Q30:AJ30" si="1">SUM(Q6:Q29)</f>
        <v>162700000</v>
      </c>
      <c r="R30" s="70">
        <f t="shared" si="1"/>
        <v>141400000</v>
      </c>
      <c r="S30" s="70">
        <f t="shared" si="1"/>
        <v>209870000</v>
      </c>
      <c r="T30" s="70">
        <f t="shared" si="1"/>
        <v>251442000</v>
      </c>
      <c r="U30" s="70">
        <f t="shared" si="1"/>
        <v>194600000</v>
      </c>
      <c r="V30" s="70">
        <f t="shared" si="1"/>
        <v>139894000</v>
      </c>
      <c r="W30" s="70">
        <f t="shared" si="1"/>
        <v>187600000</v>
      </c>
      <c r="X30" s="70">
        <f t="shared" si="1"/>
        <v>255900000</v>
      </c>
      <c r="Y30" s="70">
        <f t="shared" si="1"/>
        <v>200300000</v>
      </c>
      <c r="Z30" s="70">
        <f t="shared" si="1"/>
        <v>175500000</v>
      </c>
      <c r="AA30" s="70">
        <f t="shared" si="1"/>
        <v>230600000</v>
      </c>
      <c r="AB30" s="70">
        <f t="shared" si="1"/>
        <v>274200000</v>
      </c>
      <c r="AC30" s="70">
        <f t="shared" si="1"/>
        <v>213800000</v>
      </c>
      <c r="AD30" s="70">
        <f t="shared" si="1"/>
        <v>153800000</v>
      </c>
      <c r="AE30" s="70">
        <f t="shared" si="1"/>
        <v>260500000</v>
      </c>
      <c r="AF30" s="70">
        <f t="shared" si="1"/>
        <v>302100000</v>
      </c>
      <c r="AG30" s="70">
        <f t="shared" si="1"/>
        <v>235400000</v>
      </c>
      <c r="AH30" s="70">
        <f t="shared" si="1"/>
        <v>204500000</v>
      </c>
      <c r="AI30" s="70">
        <f t="shared" si="1"/>
        <v>238500000</v>
      </c>
      <c r="AJ30" s="69">
        <f t="shared" si="1"/>
        <v>259200000</v>
      </c>
      <c r="AK30" s="96"/>
      <c r="AL30" s="69">
        <v>330300000</v>
      </c>
      <c r="AM30" s="69">
        <v>425400000</v>
      </c>
      <c r="AN30" s="69">
        <v>528500000</v>
      </c>
      <c r="AO30" s="69">
        <v>570800000</v>
      </c>
      <c r="AP30" s="70">
        <v>729800000</v>
      </c>
      <c r="AQ30" s="69">
        <v>797312000</v>
      </c>
      <c r="AR30" s="69">
        <v>783700000</v>
      </c>
      <c r="AS30" s="69">
        <f>SUM(AS6:AS29)</f>
        <v>894100000</v>
      </c>
      <c r="AT30" s="69">
        <f>SUM(AT6:AT29)</f>
        <v>951800000</v>
      </c>
    </row>
    <row r="31" spans="1:46" ht="15.95" customHeight="1" x14ac:dyDescent="0.4">
      <c r="A31" s="58" t="s">
        <v>128</v>
      </c>
      <c r="B31" s="51"/>
      <c r="C31" s="51"/>
      <c r="D31" s="51"/>
      <c r="E31" s="51"/>
      <c r="F31" s="51"/>
      <c r="G31" s="51"/>
      <c r="H31" s="51"/>
      <c r="I31" s="51"/>
      <c r="J31" s="51"/>
      <c r="K31" s="51"/>
      <c r="L31" s="51"/>
      <c r="M31" s="51"/>
      <c r="N31" s="50"/>
      <c r="O31" s="50"/>
      <c r="P31" s="50"/>
      <c r="Q31" s="50"/>
      <c r="R31" s="50"/>
      <c r="S31" s="50"/>
      <c r="T31" s="50"/>
      <c r="U31" s="50"/>
      <c r="V31" s="50"/>
      <c r="W31" s="50"/>
      <c r="X31" s="51"/>
      <c r="Y31" s="51"/>
      <c r="Z31" s="51"/>
      <c r="AA31" s="51"/>
      <c r="AB31" s="51"/>
      <c r="AC31" s="51"/>
      <c r="AD31" s="51"/>
      <c r="AE31" s="51"/>
      <c r="AF31" s="51"/>
      <c r="AG31" s="51"/>
      <c r="AH31" s="51"/>
      <c r="AI31" s="51"/>
      <c r="AJ31" s="51"/>
      <c r="AK31" s="96"/>
      <c r="AL31" s="51"/>
      <c r="AM31" s="51"/>
      <c r="AN31" s="51"/>
      <c r="AO31" s="51"/>
      <c r="AP31" s="50"/>
      <c r="AQ31" s="51"/>
      <c r="AR31" s="51"/>
      <c r="AS31" s="51"/>
      <c r="AT31" s="51"/>
    </row>
    <row r="32" spans="1:46" ht="15" customHeight="1" x14ac:dyDescent="0.4">
      <c r="A32" s="59" t="s">
        <v>129</v>
      </c>
      <c r="B32" s="63">
        <v>-9900000</v>
      </c>
      <c r="C32" s="63">
        <v>-9700000</v>
      </c>
      <c r="D32" s="63">
        <v>-8000000</v>
      </c>
      <c r="E32" s="63">
        <v>-35400000</v>
      </c>
      <c r="F32" s="63">
        <v>-29700000</v>
      </c>
      <c r="G32" s="63">
        <v>-33700000</v>
      </c>
      <c r="H32" s="63">
        <v>-47200000</v>
      </c>
      <c r="I32" s="63">
        <v>-25500000</v>
      </c>
      <c r="J32" s="63">
        <v>-27800000</v>
      </c>
      <c r="K32" s="63">
        <v>-26100000</v>
      </c>
      <c r="L32" s="63">
        <v>-13900000</v>
      </c>
      <c r="M32" s="63">
        <v>-12300000</v>
      </c>
      <c r="N32" s="64">
        <v>-6900000</v>
      </c>
      <c r="O32" s="64">
        <v>-3900000</v>
      </c>
      <c r="P32" s="64">
        <v>-10000000</v>
      </c>
      <c r="Q32" s="64">
        <v>-1300000</v>
      </c>
      <c r="R32" s="64">
        <v>-10700000</v>
      </c>
      <c r="S32" s="64">
        <v>-4000000</v>
      </c>
      <c r="T32" s="64">
        <v>-6200000</v>
      </c>
      <c r="U32" s="64">
        <v>-12900000</v>
      </c>
      <c r="V32" s="64">
        <v>-1900000</v>
      </c>
      <c r="W32" s="64">
        <v>-3000000</v>
      </c>
      <c r="X32" s="63">
        <v>-9400000</v>
      </c>
      <c r="Y32" s="63">
        <v>-10000000</v>
      </c>
      <c r="Z32" s="63">
        <v>-9200000</v>
      </c>
      <c r="AA32" s="63">
        <v>-5900000</v>
      </c>
      <c r="AB32" s="63">
        <v>-4100000</v>
      </c>
      <c r="AC32" s="63">
        <v>-3300000</v>
      </c>
      <c r="AD32" s="63">
        <v>-100000</v>
      </c>
      <c r="AE32" s="63">
        <v>-2000000</v>
      </c>
      <c r="AF32" s="63">
        <v>-8400000</v>
      </c>
      <c r="AG32" s="63">
        <v>-10500000</v>
      </c>
      <c r="AH32" s="63">
        <v>-1200000</v>
      </c>
      <c r="AI32" s="63">
        <v>-3300000</v>
      </c>
      <c r="AJ32" s="63">
        <v>-7400000</v>
      </c>
      <c r="AK32" s="96"/>
      <c r="AL32" s="63">
        <v>-25300000</v>
      </c>
      <c r="AM32" s="63">
        <v>-63000000</v>
      </c>
      <c r="AN32" s="63">
        <v>-136100000</v>
      </c>
      <c r="AO32" s="63">
        <v>-80100000</v>
      </c>
      <c r="AP32" s="64">
        <v>-22100000</v>
      </c>
      <c r="AQ32" s="63">
        <v>-33800000</v>
      </c>
      <c r="AR32" s="63">
        <v>-24300000</v>
      </c>
      <c r="AS32" s="63">
        <v>-22500000</v>
      </c>
      <c r="AT32" s="63">
        <v>-21000000</v>
      </c>
    </row>
    <row r="33" spans="1:46" ht="15.95" customHeight="1" x14ac:dyDescent="0.4">
      <c r="A33" s="59" t="s">
        <v>130</v>
      </c>
      <c r="B33" s="63">
        <v>0</v>
      </c>
      <c r="C33" s="63">
        <v>0</v>
      </c>
      <c r="D33" s="63">
        <v>0</v>
      </c>
      <c r="E33" s="63">
        <v>0</v>
      </c>
      <c r="F33" s="63">
        <v>-172100000</v>
      </c>
      <c r="G33" s="63">
        <v>500000</v>
      </c>
      <c r="H33" s="63">
        <v>0</v>
      </c>
      <c r="I33" s="63">
        <v>-2300000</v>
      </c>
      <c r="J33" s="63">
        <v>0</v>
      </c>
      <c r="K33" s="63">
        <v>0</v>
      </c>
      <c r="L33" s="63">
        <v>0</v>
      </c>
      <c r="M33" s="63">
        <v>0</v>
      </c>
      <c r="N33" s="64">
        <v>-125400000</v>
      </c>
      <c r="O33" s="64">
        <v>0</v>
      </c>
      <c r="P33" s="64">
        <v>100000</v>
      </c>
      <c r="Q33" s="64">
        <v>-14700000</v>
      </c>
      <c r="R33" s="64">
        <v>0</v>
      </c>
      <c r="S33" s="64">
        <v>0</v>
      </c>
      <c r="T33" s="64">
        <v>0</v>
      </c>
      <c r="U33" s="64">
        <v>-75400000</v>
      </c>
      <c r="V33" s="64">
        <v>0</v>
      </c>
      <c r="W33" s="64">
        <v>0</v>
      </c>
      <c r="X33" s="63">
        <v>0</v>
      </c>
      <c r="Y33" s="63">
        <v>0</v>
      </c>
      <c r="Z33" s="63">
        <v>0</v>
      </c>
      <c r="AA33" s="63">
        <v>-21100000</v>
      </c>
      <c r="AB33" s="63">
        <v>-36700000</v>
      </c>
      <c r="AC33" s="63">
        <v>0</v>
      </c>
      <c r="AD33" s="63">
        <v>0</v>
      </c>
      <c r="AE33" s="63">
        <v>-8400000</v>
      </c>
      <c r="AF33" s="63">
        <v>-4700000</v>
      </c>
      <c r="AG33" s="63">
        <v>0</v>
      </c>
      <c r="AH33" s="63">
        <v>0</v>
      </c>
      <c r="AI33" s="63">
        <v>0</v>
      </c>
      <c r="AJ33" s="63">
        <v>0</v>
      </c>
      <c r="AK33" s="96"/>
      <c r="AL33" s="63">
        <v>0</v>
      </c>
      <c r="AM33" s="63">
        <v>0</v>
      </c>
      <c r="AN33" s="63">
        <v>-173900000</v>
      </c>
      <c r="AO33" s="63">
        <v>0</v>
      </c>
      <c r="AP33" s="64">
        <v>-140000000</v>
      </c>
      <c r="AQ33" s="63">
        <v>-75400000</v>
      </c>
      <c r="AR33" s="63">
        <v>0</v>
      </c>
      <c r="AS33" s="63">
        <v>-57800000</v>
      </c>
      <c r="AT33" s="63">
        <v>-13100000</v>
      </c>
    </row>
    <row r="34" spans="1:46" ht="16.7" customHeight="1" x14ac:dyDescent="0.4">
      <c r="A34" s="59" t="s">
        <v>131</v>
      </c>
      <c r="B34" s="63">
        <v>-2500000</v>
      </c>
      <c r="C34" s="63">
        <v>0</v>
      </c>
      <c r="D34" s="63">
        <v>-400000</v>
      </c>
      <c r="E34" s="63">
        <v>-100000</v>
      </c>
      <c r="F34" s="63">
        <v>0</v>
      </c>
      <c r="G34" s="63">
        <v>0</v>
      </c>
      <c r="H34" s="63">
        <v>0</v>
      </c>
      <c r="I34" s="63">
        <v>0</v>
      </c>
      <c r="J34" s="63">
        <v>0</v>
      </c>
      <c r="K34" s="63">
        <v>0</v>
      </c>
      <c r="L34" s="63">
        <v>0</v>
      </c>
      <c r="M34" s="63">
        <v>0</v>
      </c>
      <c r="N34" s="64">
        <v>0</v>
      </c>
      <c r="O34" s="64">
        <v>0</v>
      </c>
      <c r="P34" s="64">
        <v>0</v>
      </c>
      <c r="Q34" s="64">
        <v>0</v>
      </c>
      <c r="R34" s="64">
        <v>-400000</v>
      </c>
      <c r="S34" s="64">
        <v>-700000</v>
      </c>
      <c r="T34" s="64">
        <v>0</v>
      </c>
      <c r="U34" s="64">
        <v>0</v>
      </c>
      <c r="V34" s="64">
        <v>0</v>
      </c>
      <c r="W34" s="64">
        <v>-300000</v>
      </c>
      <c r="X34" s="63">
        <v>0</v>
      </c>
      <c r="Y34" s="63">
        <v>0</v>
      </c>
      <c r="Z34" s="63">
        <v>-200000</v>
      </c>
      <c r="AA34" s="63">
        <v>0</v>
      </c>
      <c r="AB34" s="63">
        <v>0</v>
      </c>
      <c r="AC34" s="63">
        <v>0</v>
      </c>
      <c r="AD34" s="63">
        <v>-400000</v>
      </c>
      <c r="AE34" s="63">
        <v>0</v>
      </c>
      <c r="AF34" s="63">
        <v>0</v>
      </c>
      <c r="AG34" s="63">
        <v>0</v>
      </c>
      <c r="AH34" s="63">
        <v>0</v>
      </c>
      <c r="AI34" s="63">
        <v>-3300000</v>
      </c>
      <c r="AJ34" s="63">
        <v>0</v>
      </c>
      <c r="AK34" s="96"/>
      <c r="AL34" s="63">
        <v>-800000</v>
      </c>
      <c r="AM34" s="63">
        <v>-3000000</v>
      </c>
      <c r="AN34" s="63">
        <v>0</v>
      </c>
      <c r="AO34" s="63">
        <v>0</v>
      </c>
      <c r="AP34" s="64">
        <v>0</v>
      </c>
      <c r="AQ34" s="63">
        <v>-1100000</v>
      </c>
      <c r="AR34" s="63">
        <v>-300000</v>
      </c>
      <c r="AS34" s="63">
        <v>-200000</v>
      </c>
      <c r="AT34" s="63">
        <v>-400000</v>
      </c>
    </row>
    <row r="35" spans="1:46" ht="15" customHeight="1" x14ac:dyDescent="0.4">
      <c r="A35" s="59" t="s">
        <v>132</v>
      </c>
      <c r="B35" s="63">
        <v>-180800000</v>
      </c>
      <c r="C35" s="63">
        <v>-315100000</v>
      </c>
      <c r="D35" s="63">
        <v>-168400000</v>
      </c>
      <c r="E35" s="63">
        <v>-191100000</v>
      </c>
      <c r="F35" s="63">
        <v>-153000000</v>
      </c>
      <c r="G35" s="63">
        <v>-236700000</v>
      </c>
      <c r="H35" s="63">
        <v>-193000000</v>
      </c>
      <c r="I35" s="63">
        <v>-192700000</v>
      </c>
      <c r="J35" s="63">
        <v>-120500000</v>
      </c>
      <c r="K35" s="63">
        <v>-308700000</v>
      </c>
      <c r="L35" s="63">
        <v>-111900000</v>
      </c>
      <c r="M35" s="63">
        <v>-215000000</v>
      </c>
      <c r="N35" s="64">
        <v>-513900000</v>
      </c>
      <c r="O35" s="64">
        <v>-179800000</v>
      </c>
      <c r="P35" s="64">
        <v>-366900000</v>
      </c>
      <c r="Q35" s="64">
        <v>-77800000</v>
      </c>
      <c r="R35" s="64">
        <v>-81600000</v>
      </c>
      <c r="S35" s="64">
        <v>-219900000</v>
      </c>
      <c r="T35" s="63">
        <v>-138400000</v>
      </c>
      <c r="U35" s="63">
        <v>-131300000</v>
      </c>
      <c r="V35" s="64">
        <v>-30900000</v>
      </c>
      <c r="W35" s="64">
        <v>-17000000</v>
      </c>
      <c r="X35" s="63">
        <v>-64700000</v>
      </c>
      <c r="Y35" s="63">
        <v>-96100000</v>
      </c>
      <c r="Z35" s="63">
        <v>-62300000</v>
      </c>
      <c r="AA35" s="63">
        <v>0</v>
      </c>
      <c r="AB35" s="63">
        <v>0</v>
      </c>
      <c r="AC35" s="63">
        <v>0</v>
      </c>
      <c r="AD35" s="63">
        <v>0</v>
      </c>
      <c r="AE35" s="63">
        <v>0</v>
      </c>
      <c r="AF35" s="63">
        <v>0</v>
      </c>
      <c r="AG35" s="63">
        <v>0</v>
      </c>
      <c r="AH35" s="63">
        <v>0</v>
      </c>
      <c r="AI35" s="63">
        <v>0</v>
      </c>
      <c r="AJ35" s="63">
        <v>0</v>
      </c>
      <c r="AK35" s="96"/>
      <c r="AL35" s="63">
        <v>0</v>
      </c>
      <c r="AM35" s="63">
        <v>-855400000</v>
      </c>
      <c r="AN35" s="63">
        <v>-775400000</v>
      </c>
      <c r="AO35" s="63">
        <v>-756100000</v>
      </c>
      <c r="AP35" s="64">
        <v>-1138400000</v>
      </c>
      <c r="AQ35" s="63">
        <v>-571200000</v>
      </c>
      <c r="AR35" s="63">
        <v>-208700000</v>
      </c>
      <c r="AS35" s="63">
        <v>-62300000</v>
      </c>
      <c r="AT35" s="63">
        <v>0</v>
      </c>
    </row>
    <row r="36" spans="1:46" ht="15" customHeight="1" x14ac:dyDescent="0.4">
      <c r="A36" s="59" t="s">
        <v>133</v>
      </c>
      <c r="B36" s="63">
        <v>0</v>
      </c>
      <c r="C36" s="63">
        <v>3100000</v>
      </c>
      <c r="D36" s="63">
        <v>58500000</v>
      </c>
      <c r="E36" s="63">
        <v>9600000</v>
      </c>
      <c r="F36" s="63">
        <v>110200000</v>
      </c>
      <c r="G36" s="63">
        <v>70800000</v>
      </c>
      <c r="H36" s="63">
        <v>160000000</v>
      </c>
      <c r="I36" s="63">
        <v>115100000</v>
      </c>
      <c r="J36" s="63">
        <v>65100000</v>
      </c>
      <c r="K36" s="63">
        <v>80200000</v>
      </c>
      <c r="L36" s="63">
        <v>37700000</v>
      </c>
      <c r="M36" s="63">
        <v>15800000</v>
      </c>
      <c r="N36" s="64">
        <v>114200000</v>
      </c>
      <c r="O36" s="64">
        <v>57000000</v>
      </c>
      <c r="P36" s="64">
        <v>99100000</v>
      </c>
      <c r="Q36" s="64">
        <v>23300000</v>
      </c>
      <c r="R36" s="64">
        <v>51800000</v>
      </c>
      <c r="S36" s="64">
        <v>64800000</v>
      </c>
      <c r="T36" s="63">
        <v>37600000</v>
      </c>
      <c r="U36" s="63">
        <v>59500000</v>
      </c>
      <c r="V36" s="64">
        <v>152700000</v>
      </c>
      <c r="W36" s="64">
        <v>178900000</v>
      </c>
      <c r="X36" s="63">
        <v>4200000</v>
      </c>
      <c r="Y36" s="63">
        <v>16600000</v>
      </c>
      <c r="Z36" s="63">
        <v>55600000</v>
      </c>
      <c r="AA36" s="63">
        <v>3000000</v>
      </c>
      <c r="AB36" s="63">
        <v>105700000</v>
      </c>
      <c r="AC36" s="63">
        <v>77400000</v>
      </c>
      <c r="AD36" s="63">
        <v>0</v>
      </c>
      <c r="AE36" s="63">
        <v>0</v>
      </c>
      <c r="AF36" s="63">
        <v>0</v>
      </c>
      <c r="AG36" s="63">
        <v>0</v>
      </c>
      <c r="AH36" s="63">
        <v>200000</v>
      </c>
      <c r="AI36" s="63">
        <v>0</v>
      </c>
      <c r="AJ36" s="63">
        <v>0</v>
      </c>
      <c r="AK36" s="96"/>
      <c r="AL36" s="63">
        <v>0</v>
      </c>
      <c r="AM36" s="63">
        <v>71200000</v>
      </c>
      <c r="AN36" s="63">
        <v>456100000</v>
      </c>
      <c r="AO36" s="63">
        <v>198800000</v>
      </c>
      <c r="AP36" s="64">
        <v>293600000</v>
      </c>
      <c r="AQ36" s="63">
        <v>213700000</v>
      </c>
      <c r="AR36" s="63">
        <v>352400000</v>
      </c>
      <c r="AS36" s="63">
        <v>241700000</v>
      </c>
      <c r="AT36" s="63">
        <v>0</v>
      </c>
    </row>
    <row r="37" spans="1:46" ht="15.95" customHeight="1" x14ac:dyDescent="0.4">
      <c r="A37" s="59" t="s">
        <v>134</v>
      </c>
      <c r="B37" s="63">
        <v>0</v>
      </c>
      <c r="C37" s="63">
        <v>16400000</v>
      </c>
      <c r="D37" s="63">
        <v>85500000</v>
      </c>
      <c r="E37" s="63">
        <v>110500000</v>
      </c>
      <c r="F37" s="63">
        <v>66600000</v>
      </c>
      <c r="G37" s="63">
        <v>95000000</v>
      </c>
      <c r="H37" s="63">
        <v>75100000</v>
      </c>
      <c r="I37" s="63">
        <v>58100000</v>
      </c>
      <c r="J37" s="63">
        <v>67700000</v>
      </c>
      <c r="K37" s="63">
        <v>71200000</v>
      </c>
      <c r="L37" s="63">
        <v>83000000</v>
      </c>
      <c r="M37" s="63">
        <v>164800000</v>
      </c>
      <c r="N37" s="64">
        <v>129900000</v>
      </c>
      <c r="O37" s="64">
        <v>134100000</v>
      </c>
      <c r="P37" s="64">
        <v>83900000</v>
      </c>
      <c r="Q37" s="64">
        <v>100800000</v>
      </c>
      <c r="R37" s="64">
        <v>137500000</v>
      </c>
      <c r="S37" s="64">
        <v>101700000</v>
      </c>
      <c r="T37" s="63">
        <v>100600000</v>
      </c>
      <c r="U37" s="63">
        <v>49300000</v>
      </c>
      <c r="V37" s="64">
        <v>77600000</v>
      </c>
      <c r="W37" s="64">
        <v>41800000</v>
      </c>
      <c r="X37" s="63">
        <v>77700000</v>
      </c>
      <c r="Y37" s="63">
        <v>55100000</v>
      </c>
      <c r="Z37" s="63">
        <v>123900000</v>
      </c>
      <c r="AA37" s="63">
        <v>82600000</v>
      </c>
      <c r="AB37" s="63">
        <v>76700000</v>
      </c>
      <c r="AC37" s="63">
        <v>30500000</v>
      </c>
      <c r="AD37" s="63">
        <v>30000000</v>
      </c>
      <c r="AE37" s="63">
        <v>21000000</v>
      </c>
      <c r="AF37" s="63">
        <v>25100000</v>
      </c>
      <c r="AG37" s="63">
        <v>48700000</v>
      </c>
      <c r="AH37" s="63">
        <v>65400000</v>
      </c>
      <c r="AI37" s="63">
        <v>23900000</v>
      </c>
      <c r="AJ37" s="63">
        <v>20200000</v>
      </c>
      <c r="AK37" s="96"/>
      <c r="AL37" s="63">
        <v>0</v>
      </c>
      <c r="AM37" s="63">
        <v>212400000</v>
      </c>
      <c r="AN37" s="63">
        <v>294800000</v>
      </c>
      <c r="AO37" s="63">
        <v>386700000</v>
      </c>
      <c r="AP37" s="64">
        <v>448700000</v>
      </c>
      <c r="AQ37" s="63">
        <v>389100000</v>
      </c>
      <c r="AR37" s="63">
        <v>252200000</v>
      </c>
      <c r="AS37" s="63">
        <v>313700000</v>
      </c>
      <c r="AT37" s="63">
        <v>124800000</v>
      </c>
    </row>
    <row r="38" spans="1:46" ht="15.95" customHeight="1" x14ac:dyDescent="0.4">
      <c r="A38" s="59" t="s">
        <v>135</v>
      </c>
      <c r="B38" s="63">
        <v>0</v>
      </c>
      <c r="C38" s="63">
        <v>0</v>
      </c>
      <c r="D38" s="63">
        <v>0</v>
      </c>
      <c r="E38" s="63">
        <v>0</v>
      </c>
      <c r="F38" s="63">
        <v>0</v>
      </c>
      <c r="G38" s="63">
        <v>0</v>
      </c>
      <c r="H38" s="63">
        <v>0</v>
      </c>
      <c r="I38" s="63">
        <v>0</v>
      </c>
      <c r="J38" s="63">
        <v>0</v>
      </c>
      <c r="K38" s="63">
        <v>0</v>
      </c>
      <c r="L38" s="63">
        <v>0</v>
      </c>
      <c r="M38" s="63">
        <v>0</v>
      </c>
      <c r="N38" s="16">
        <v>0</v>
      </c>
      <c r="O38" s="16">
        <v>0</v>
      </c>
      <c r="P38" s="16">
        <v>0</v>
      </c>
      <c r="Q38" s="16">
        <v>0</v>
      </c>
      <c r="R38" s="16">
        <v>0</v>
      </c>
      <c r="S38" s="16">
        <v>0</v>
      </c>
      <c r="T38" s="63">
        <v>10600000</v>
      </c>
      <c r="U38" s="63">
        <v>0</v>
      </c>
      <c r="V38" s="64">
        <v>0</v>
      </c>
      <c r="W38" s="64">
        <v>0</v>
      </c>
      <c r="X38" s="63">
        <v>0</v>
      </c>
      <c r="Y38" s="63">
        <v>0</v>
      </c>
      <c r="Z38" s="63">
        <v>0</v>
      </c>
      <c r="AA38" s="63">
        <v>0</v>
      </c>
      <c r="AB38" s="63">
        <v>0</v>
      </c>
      <c r="AC38" s="63">
        <v>0</v>
      </c>
      <c r="AD38" s="63">
        <v>0</v>
      </c>
      <c r="AE38" s="63">
        <v>0</v>
      </c>
      <c r="AF38" s="63">
        <v>0</v>
      </c>
      <c r="AG38" s="63">
        <v>1700000</v>
      </c>
      <c r="AH38" s="63">
        <v>0</v>
      </c>
      <c r="AI38" s="63">
        <v>0</v>
      </c>
      <c r="AJ38" s="63">
        <v>0</v>
      </c>
      <c r="AL38" s="95"/>
      <c r="AM38" s="95"/>
      <c r="AN38" s="95"/>
      <c r="AO38" s="95"/>
      <c r="AP38" s="96"/>
      <c r="AQ38" s="63">
        <v>10600000</v>
      </c>
      <c r="AR38" s="63">
        <v>0</v>
      </c>
      <c r="AS38" s="63">
        <v>0</v>
      </c>
      <c r="AT38" s="63">
        <v>1700000</v>
      </c>
    </row>
    <row r="39" spans="1:46" ht="15" customHeight="1" x14ac:dyDescent="0.4">
      <c r="A39" s="59" t="s">
        <v>136</v>
      </c>
      <c r="B39" s="95"/>
      <c r="C39" s="95"/>
      <c r="D39" s="95"/>
      <c r="E39" s="95"/>
      <c r="F39" s="95"/>
      <c r="G39" s="95"/>
      <c r="H39" s="95"/>
      <c r="I39" s="95"/>
      <c r="J39" s="95"/>
      <c r="K39" s="95"/>
      <c r="L39" s="95"/>
      <c r="M39" s="95"/>
      <c r="R39" s="63">
        <v>1700000</v>
      </c>
      <c r="S39" s="63">
        <v>2700000</v>
      </c>
      <c r="T39" s="63">
        <v>2600000</v>
      </c>
      <c r="U39" s="63">
        <v>2400000</v>
      </c>
      <c r="V39" s="63">
        <v>3400000</v>
      </c>
      <c r="W39" s="63">
        <v>5500000</v>
      </c>
      <c r="X39" s="63">
        <v>2400000</v>
      </c>
      <c r="Y39" s="63">
        <v>13500000</v>
      </c>
      <c r="Z39" s="63">
        <v>6900000</v>
      </c>
      <c r="AA39" s="63">
        <v>5200000</v>
      </c>
      <c r="AB39" s="63">
        <v>10300000</v>
      </c>
      <c r="AC39" s="63">
        <v>9900000</v>
      </c>
      <c r="AD39" s="63">
        <v>6900000</v>
      </c>
      <c r="AE39" s="63">
        <v>2700000</v>
      </c>
      <c r="AF39" s="63">
        <v>4600000</v>
      </c>
      <c r="AG39" s="63">
        <v>2900000</v>
      </c>
      <c r="AH39" s="63">
        <v>900000</v>
      </c>
      <c r="AI39" s="63">
        <v>600000</v>
      </c>
      <c r="AJ39" s="63">
        <v>1400000</v>
      </c>
      <c r="AL39" s="95"/>
      <c r="AM39" s="95"/>
      <c r="AN39" s="95"/>
      <c r="AO39" s="95"/>
      <c r="AP39" s="96"/>
      <c r="AQ39" s="63">
        <v>9400000</v>
      </c>
      <c r="AR39" s="63">
        <v>24800000</v>
      </c>
      <c r="AS39" s="63">
        <v>32300000</v>
      </c>
      <c r="AT39" s="63">
        <v>17100000</v>
      </c>
    </row>
    <row r="40" spans="1:46" ht="15" customHeight="1" x14ac:dyDescent="0.4">
      <c r="A40" s="66" t="s">
        <v>121</v>
      </c>
      <c r="B40" s="67">
        <v>100000</v>
      </c>
      <c r="C40" s="67">
        <v>800000</v>
      </c>
      <c r="D40" s="67">
        <v>1400000</v>
      </c>
      <c r="E40" s="67">
        <v>1700000</v>
      </c>
      <c r="F40" s="67">
        <v>4700000</v>
      </c>
      <c r="G40" s="67">
        <v>6900000</v>
      </c>
      <c r="H40" s="67">
        <v>-3200000</v>
      </c>
      <c r="I40" s="67">
        <v>6100000</v>
      </c>
      <c r="J40" s="67">
        <v>3800000</v>
      </c>
      <c r="K40" s="67">
        <v>5500000</v>
      </c>
      <c r="L40" s="67">
        <v>3100000</v>
      </c>
      <c r="M40" s="67">
        <v>4700000</v>
      </c>
      <c r="N40" s="67">
        <v>3300000</v>
      </c>
      <c r="O40" s="67">
        <v>14200000</v>
      </c>
      <c r="P40" s="67">
        <v>10900000</v>
      </c>
      <c r="Q40" s="67">
        <v>5000000</v>
      </c>
      <c r="R40" s="67">
        <v>2700000</v>
      </c>
      <c r="S40" s="67">
        <v>3500000</v>
      </c>
      <c r="T40" s="67">
        <v>700000</v>
      </c>
      <c r="U40" s="67">
        <v>3300000</v>
      </c>
      <c r="V40" s="67">
        <v>-100000</v>
      </c>
      <c r="W40" s="67">
        <v>200000</v>
      </c>
      <c r="X40" s="67">
        <v>100000</v>
      </c>
      <c r="Y40" s="67">
        <v>-1100000</v>
      </c>
      <c r="Z40" s="67">
        <v>-1000000</v>
      </c>
      <c r="AA40" s="67">
        <v>-600000</v>
      </c>
      <c r="AB40" s="67">
        <v>1200000</v>
      </c>
      <c r="AC40" s="67">
        <v>-700000</v>
      </c>
      <c r="AD40" s="67">
        <v>-600000</v>
      </c>
      <c r="AE40" s="67">
        <v>-900000</v>
      </c>
      <c r="AF40" s="67">
        <v>1200000</v>
      </c>
      <c r="AG40" s="67">
        <v>3100000</v>
      </c>
      <c r="AH40" s="67">
        <v>1600000</v>
      </c>
      <c r="AI40" s="67">
        <v>1300000</v>
      </c>
      <c r="AJ40" s="67">
        <v>4100000</v>
      </c>
      <c r="AL40" s="67">
        <v>2200000</v>
      </c>
      <c r="AM40" s="67">
        <v>4000000</v>
      </c>
      <c r="AN40" s="67">
        <v>14500000</v>
      </c>
      <c r="AO40" s="67">
        <v>17100000</v>
      </c>
      <c r="AP40" s="68">
        <v>33400000</v>
      </c>
      <c r="AQ40" s="67">
        <v>10200000</v>
      </c>
      <c r="AR40" s="67">
        <v>-900000</v>
      </c>
      <c r="AS40" s="67">
        <v>-1100000</v>
      </c>
      <c r="AT40" s="67">
        <v>2800000</v>
      </c>
    </row>
    <row r="41" spans="1:46" ht="15" customHeight="1" x14ac:dyDescent="0.4">
      <c r="A41" s="58" t="s">
        <v>137</v>
      </c>
      <c r="B41" s="69">
        <f t="shared" ref="B41:AJ41" si="2">SUM(B32:B40)</f>
        <v>-193100000</v>
      </c>
      <c r="C41" s="69">
        <f t="shared" si="2"/>
        <v>-304500000</v>
      </c>
      <c r="D41" s="69">
        <f t="shared" si="2"/>
        <v>-31400000</v>
      </c>
      <c r="E41" s="69">
        <f t="shared" si="2"/>
        <v>-104800000</v>
      </c>
      <c r="F41" s="69">
        <f t="shared" si="2"/>
        <v>-173300000</v>
      </c>
      <c r="G41" s="69">
        <f t="shared" si="2"/>
        <v>-97200000</v>
      </c>
      <c r="H41" s="69">
        <f t="shared" si="2"/>
        <v>-8300000</v>
      </c>
      <c r="I41" s="69">
        <f t="shared" si="2"/>
        <v>-41200000</v>
      </c>
      <c r="J41" s="69">
        <f t="shared" si="2"/>
        <v>-11700000</v>
      </c>
      <c r="K41" s="69">
        <f t="shared" si="2"/>
        <v>-177900000</v>
      </c>
      <c r="L41" s="69">
        <f t="shared" si="2"/>
        <v>-2000000</v>
      </c>
      <c r="M41" s="69">
        <f t="shared" si="2"/>
        <v>-42000000</v>
      </c>
      <c r="N41" s="70">
        <f t="shared" si="2"/>
        <v>-398800000</v>
      </c>
      <c r="O41" s="70">
        <f t="shared" si="2"/>
        <v>21600000</v>
      </c>
      <c r="P41" s="70">
        <f t="shared" si="2"/>
        <v>-182900000</v>
      </c>
      <c r="Q41" s="70">
        <f t="shared" si="2"/>
        <v>35300000</v>
      </c>
      <c r="R41" s="70">
        <f t="shared" si="2"/>
        <v>101000000</v>
      </c>
      <c r="S41" s="70">
        <f t="shared" si="2"/>
        <v>-51900000</v>
      </c>
      <c r="T41" s="70">
        <f t="shared" si="2"/>
        <v>7500000</v>
      </c>
      <c r="U41" s="70">
        <f t="shared" si="2"/>
        <v>-105100000</v>
      </c>
      <c r="V41" s="70">
        <f t="shared" si="2"/>
        <v>200800000</v>
      </c>
      <c r="W41" s="70">
        <f t="shared" si="2"/>
        <v>206100000</v>
      </c>
      <c r="X41" s="70">
        <f t="shared" si="2"/>
        <v>10300000</v>
      </c>
      <c r="Y41" s="70">
        <f t="shared" si="2"/>
        <v>-22000000</v>
      </c>
      <c r="Z41" s="70">
        <f t="shared" si="2"/>
        <v>113700000</v>
      </c>
      <c r="AA41" s="70">
        <f t="shared" si="2"/>
        <v>63200000</v>
      </c>
      <c r="AB41" s="70">
        <f t="shared" si="2"/>
        <v>153100000</v>
      </c>
      <c r="AC41" s="70">
        <f t="shared" si="2"/>
        <v>113800000</v>
      </c>
      <c r="AD41" s="70">
        <f t="shared" si="2"/>
        <v>35800000</v>
      </c>
      <c r="AE41" s="70">
        <f t="shared" si="2"/>
        <v>12400000</v>
      </c>
      <c r="AF41" s="70">
        <f t="shared" si="2"/>
        <v>17800000</v>
      </c>
      <c r="AG41" s="70">
        <f t="shared" si="2"/>
        <v>45900000</v>
      </c>
      <c r="AH41" s="70">
        <f t="shared" si="2"/>
        <v>66900000</v>
      </c>
      <c r="AI41" s="70">
        <f t="shared" si="2"/>
        <v>19200000</v>
      </c>
      <c r="AJ41" s="69">
        <f t="shared" si="2"/>
        <v>18300000</v>
      </c>
      <c r="AK41" s="96"/>
      <c r="AL41" s="69">
        <v>-23900000</v>
      </c>
      <c r="AM41" s="69">
        <v>-633800000</v>
      </c>
      <c r="AN41" s="69">
        <v>-320000000</v>
      </c>
      <c r="AO41" s="69">
        <v>-233600000</v>
      </c>
      <c r="AP41" s="70">
        <v>-524800000</v>
      </c>
      <c r="AQ41" s="69">
        <v>-48500000</v>
      </c>
      <c r="AR41" s="69">
        <v>395200000</v>
      </c>
      <c r="AS41" s="69">
        <f>SUM(AS32:AS40)</f>
        <v>443800000</v>
      </c>
      <c r="AT41" s="69">
        <f>SUM(AT32:AT40)</f>
        <v>111900000</v>
      </c>
    </row>
    <row r="42" spans="1:46" ht="15.95" customHeight="1" x14ac:dyDescent="0.4">
      <c r="A42" s="58" t="s">
        <v>138</v>
      </c>
      <c r="B42" s="51"/>
      <c r="C42" s="51"/>
      <c r="D42" s="51"/>
      <c r="E42" s="51"/>
      <c r="F42" s="51"/>
      <c r="G42" s="51"/>
      <c r="H42" s="51"/>
      <c r="I42" s="51"/>
      <c r="J42" s="51"/>
      <c r="K42" s="51"/>
      <c r="L42" s="51"/>
      <c r="M42" s="51"/>
      <c r="N42" s="50"/>
      <c r="O42" s="50"/>
      <c r="P42" s="50"/>
      <c r="Q42" s="50"/>
      <c r="R42" s="50"/>
      <c r="S42" s="50"/>
      <c r="T42" s="50"/>
      <c r="U42" s="50"/>
      <c r="V42" s="50"/>
      <c r="W42" s="50"/>
      <c r="X42" s="51"/>
      <c r="Y42" s="51"/>
      <c r="Z42" s="51"/>
      <c r="AA42" s="51"/>
      <c r="AB42" s="51"/>
      <c r="AC42" s="51"/>
      <c r="AD42" s="51"/>
      <c r="AE42" s="51"/>
      <c r="AF42" s="51"/>
      <c r="AG42" s="51"/>
      <c r="AH42" s="51"/>
      <c r="AI42" s="51"/>
      <c r="AJ42" s="51"/>
      <c r="AK42" s="96"/>
      <c r="AL42" s="51"/>
      <c r="AM42" s="51"/>
      <c r="AN42" s="51"/>
      <c r="AO42" s="51"/>
      <c r="AP42" s="50"/>
      <c r="AQ42" s="51"/>
      <c r="AR42" s="51"/>
      <c r="AS42" s="51"/>
      <c r="AT42" s="51"/>
    </row>
    <row r="43" spans="1:46" ht="30.95" customHeight="1" x14ac:dyDescent="0.4">
      <c r="A43" s="59" t="s">
        <v>139</v>
      </c>
      <c r="B43" s="63">
        <v>638200000</v>
      </c>
      <c r="C43" s="63">
        <v>108400000</v>
      </c>
      <c r="D43" s="63">
        <v>0</v>
      </c>
      <c r="E43" s="63">
        <v>0</v>
      </c>
      <c r="F43" s="63">
        <v>0</v>
      </c>
      <c r="G43" s="63">
        <v>0</v>
      </c>
      <c r="H43" s="63">
        <v>0</v>
      </c>
      <c r="I43" s="63">
        <v>0</v>
      </c>
      <c r="J43" s="63">
        <v>0</v>
      </c>
      <c r="K43" s="63">
        <v>0</v>
      </c>
      <c r="L43" s="63">
        <v>0</v>
      </c>
      <c r="M43" s="63">
        <v>0</v>
      </c>
      <c r="N43" s="64">
        <v>0</v>
      </c>
      <c r="O43" s="64">
        <v>0</v>
      </c>
      <c r="P43" s="64">
        <v>0</v>
      </c>
      <c r="Q43" s="64">
        <v>0</v>
      </c>
      <c r="R43" s="64">
        <v>0</v>
      </c>
      <c r="S43" s="64">
        <v>0</v>
      </c>
      <c r="T43" s="64">
        <v>0</v>
      </c>
      <c r="U43" s="64">
        <v>0</v>
      </c>
      <c r="V43" s="64">
        <v>0</v>
      </c>
      <c r="W43" s="64">
        <v>0</v>
      </c>
      <c r="X43" s="63">
        <v>0</v>
      </c>
      <c r="Y43" s="63">
        <v>0</v>
      </c>
      <c r="Z43" s="63">
        <v>0</v>
      </c>
      <c r="AA43" s="63">
        <v>0</v>
      </c>
      <c r="AB43" s="63">
        <v>0</v>
      </c>
      <c r="AC43" s="63">
        <v>0</v>
      </c>
      <c r="AD43" s="63">
        <v>0</v>
      </c>
      <c r="AE43" s="63">
        <v>0</v>
      </c>
      <c r="AF43" s="63">
        <v>0</v>
      </c>
      <c r="AG43" s="63">
        <v>0</v>
      </c>
      <c r="AH43" s="63">
        <v>0</v>
      </c>
      <c r="AI43" s="63">
        <v>0</v>
      </c>
      <c r="AJ43" s="63">
        <v>0</v>
      </c>
      <c r="AK43" s="96"/>
      <c r="AL43" s="63">
        <v>0</v>
      </c>
      <c r="AM43" s="63">
        <v>746600000</v>
      </c>
      <c r="AN43" s="63">
        <v>0</v>
      </c>
      <c r="AO43" s="63">
        <v>0</v>
      </c>
      <c r="AP43" s="64">
        <v>0</v>
      </c>
      <c r="AQ43" s="63">
        <v>0</v>
      </c>
      <c r="AR43" s="63">
        <v>0</v>
      </c>
      <c r="AS43" s="63">
        <v>0</v>
      </c>
      <c r="AT43" s="63">
        <v>0</v>
      </c>
    </row>
    <row r="44" spans="1:46" ht="15" customHeight="1" x14ac:dyDescent="0.4">
      <c r="A44" s="59" t="s">
        <v>140</v>
      </c>
      <c r="B44" s="63">
        <v>0</v>
      </c>
      <c r="C44" s="63">
        <v>0</v>
      </c>
      <c r="D44" s="63">
        <v>0</v>
      </c>
      <c r="E44" s="63">
        <v>0</v>
      </c>
      <c r="F44" s="63">
        <v>0</v>
      </c>
      <c r="G44" s="63">
        <v>0</v>
      </c>
      <c r="H44" s="63">
        <v>0</v>
      </c>
      <c r="I44" s="63">
        <v>0</v>
      </c>
      <c r="J44" s="63">
        <v>0</v>
      </c>
      <c r="K44" s="63">
        <v>0</v>
      </c>
      <c r="L44" s="63">
        <v>0</v>
      </c>
      <c r="M44" s="63">
        <v>0</v>
      </c>
      <c r="N44" s="64">
        <v>1389100000</v>
      </c>
      <c r="O44" s="64">
        <v>0</v>
      </c>
      <c r="P44" s="64">
        <v>0</v>
      </c>
      <c r="Q44" s="64">
        <v>0</v>
      </c>
      <c r="R44" s="64">
        <v>0</v>
      </c>
      <c r="S44" s="64">
        <v>0</v>
      </c>
      <c r="T44" s="64">
        <v>0</v>
      </c>
      <c r="U44" s="64">
        <v>0</v>
      </c>
      <c r="V44" s="64">
        <v>0</v>
      </c>
      <c r="W44" s="64">
        <v>0</v>
      </c>
      <c r="X44" s="63">
        <v>0</v>
      </c>
      <c r="Y44" s="63">
        <v>0</v>
      </c>
      <c r="Z44" s="63">
        <v>0</v>
      </c>
      <c r="AA44" s="63">
        <v>0</v>
      </c>
      <c r="AB44" s="63">
        <v>0</v>
      </c>
      <c r="AC44" s="63">
        <v>0</v>
      </c>
      <c r="AD44" s="63">
        <v>0</v>
      </c>
      <c r="AE44" s="63">
        <v>0</v>
      </c>
      <c r="AF44" s="63">
        <v>0</v>
      </c>
      <c r="AG44" s="63">
        <v>0</v>
      </c>
      <c r="AH44" s="63">
        <v>0</v>
      </c>
      <c r="AI44" s="63">
        <v>0</v>
      </c>
      <c r="AJ44" s="63">
        <v>0</v>
      </c>
      <c r="AK44" s="96"/>
      <c r="AL44" s="63">
        <v>0</v>
      </c>
      <c r="AM44" s="63">
        <v>0</v>
      </c>
      <c r="AN44" s="63">
        <v>0</v>
      </c>
      <c r="AO44" s="63">
        <v>0</v>
      </c>
      <c r="AP44" s="64">
        <v>1389100000</v>
      </c>
      <c r="AQ44" s="63">
        <v>0</v>
      </c>
      <c r="AR44" s="63">
        <v>0</v>
      </c>
      <c r="AS44" s="63">
        <v>0</v>
      </c>
      <c r="AT44" s="63">
        <v>0</v>
      </c>
    </row>
    <row r="45" spans="1:46" ht="29.25" customHeight="1" x14ac:dyDescent="0.4">
      <c r="A45" s="59" t="s">
        <v>141</v>
      </c>
      <c r="B45" s="63">
        <v>0</v>
      </c>
      <c r="C45" s="63">
        <v>0</v>
      </c>
      <c r="D45" s="63">
        <v>0</v>
      </c>
      <c r="E45" s="63">
        <v>0</v>
      </c>
      <c r="F45" s="63">
        <v>0</v>
      </c>
      <c r="G45" s="63">
        <v>0</v>
      </c>
      <c r="H45" s="63">
        <v>0</v>
      </c>
      <c r="I45" s="63">
        <v>0</v>
      </c>
      <c r="J45" s="63">
        <v>0</v>
      </c>
      <c r="K45" s="63">
        <v>0</v>
      </c>
      <c r="L45" s="63">
        <v>0</v>
      </c>
      <c r="M45" s="63">
        <v>0</v>
      </c>
      <c r="N45" s="64">
        <v>-265300000</v>
      </c>
      <c r="O45" s="64">
        <v>0</v>
      </c>
      <c r="P45" s="64">
        <v>0</v>
      </c>
      <c r="Q45" s="64">
        <v>0</v>
      </c>
      <c r="R45" s="64">
        <v>0</v>
      </c>
      <c r="S45" s="64">
        <v>0</v>
      </c>
      <c r="T45" s="64">
        <v>0</v>
      </c>
      <c r="U45" s="64">
        <v>0</v>
      </c>
      <c r="V45" s="64">
        <v>0</v>
      </c>
      <c r="W45" s="64">
        <v>0</v>
      </c>
      <c r="X45" s="63">
        <v>0</v>
      </c>
      <c r="Y45" s="63">
        <v>0</v>
      </c>
      <c r="Z45" s="63">
        <v>0</v>
      </c>
      <c r="AA45" s="63">
        <v>0</v>
      </c>
      <c r="AB45" s="63">
        <v>0</v>
      </c>
      <c r="AC45" s="63">
        <v>0</v>
      </c>
      <c r="AD45" s="63">
        <v>0</v>
      </c>
      <c r="AE45" s="63">
        <v>0</v>
      </c>
      <c r="AF45" s="63">
        <v>0</v>
      </c>
      <c r="AG45" s="63">
        <v>0</v>
      </c>
      <c r="AH45" s="63">
        <v>0</v>
      </c>
      <c r="AI45" s="63">
        <v>0</v>
      </c>
      <c r="AJ45" s="63">
        <v>0</v>
      </c>
      <c r="AK45" s="96"/>
      <c r="AL45" s="63">
        <v>0</v>
      </c>
      <c r="AM45" s="63">
        <v>0</v>
      </c>
      <c r="AN45" s="63">
        <v>0</v>
      </c>
      <c r="AO45" s="63">
        <v>0</v>
      </c>
      <c r="AP45" s="64">
        <v>-265300000</v>
      </c>
      <c r="AQ45" s="63">
        <v>0</v>
      </c>
      <c r="AR45" s="63">
        <v>0</v>
      </c>
      <c r="AS45" s="63">
        <v>0</v>
      </c>
      <c r="AT45" s="63">
        <v>0</v>
      </c>
    </row>
    <row r="46" spans="1:46" ht="15" customHeight="1" x14ac:dyDescent="0.4">
      <c r="A46" s="59" t="s">
        <v>142</v>
      </c>
      <c r="B46" s="63">
        <v>0</v>
      </c>
      <c r="C46" s="63">
        <v>0</v>
      </c>
      <c r="D46" s="63">
        <v>0</v>
      </c>
      <c r="E46" s="63">
        <v>0</v>
      </c>
      <c r="F46" s="63">
        <v>0</v>
      </c>
      <c r="G46" s="63">
        <v>0</v>
      </c>
      <c r="H46" s="63">
        <v>0</v>
      </c>
      <c r="I46" s="63">
        <v>0</v>
      </c>
      <c r="J46" s="63">
        <v>0</v>
      </c>
      <c r="K46" s="63">
        <v>0</v>
      </c>
      <c r="L46" s="63">
        <v>0</v>
      </c>
      <c r="M46" s="63">
        <v>0</v>
      </c>
      <c r="N46" s="64">
        <v>202900000</v>
      </c>
      <c r="O46" s="64">
        <v>0</v>
      </c>
      <c r="P46" s="64">
        <v>0</v>
      </c>
      <c r="Q46" s="64">
        <v>0</v>
      </c>
      <c r="R46" s="64">
        <v>0</v>
      </c>
      <c r="S46" s="64">
        <v>0</v>
      </c>
      <c r="T46" s="64">
        <v>0</v>
      </c>
      <c r="U46" s="64">
        <v>0</v>
      </c>
      <c r="V46" s="64">
        <v>0</v>
      </c>
      <c r="W46" s="64">
        <v>0</v>
      </c>
      <c r="X46" s="63">
        <v>0</v>
      </c>
      <c r="Y46" s="63">
        <v>0</v>
      </c>
      <c r="Z46" s="63">
        <v>0</v>
      </c>
      <c r="AA46" s="63">
        <v>0</v>
      </c>
      <c r="AB46" s="63">
        <v>0</v>
      </c>
      <c r="AC46" s="63">
        <v>0</v>
      </c>
      <c r="AD46" s="63">
        <v>0</v>
      </c>
      <c r="AE46" s="63">
        <v>0</v>
      </c>
      <c r="AF46" s="63">
        <v>0</v>
      </c>
      <c r="AG46" s="63">
        <v>0</v>
      </c>
      <c r="AH46" s="63">
        <v>0</v>
      </c>
      <c r="AI46" s="63">
        <v>0</v>
      </c>
      <c r="AJ46" s="63">
        <v>0</v>
      </c>
      <c r="AK46" s="96"/>
      <c r="AL46" s="63">
        <v>0</v>
      </c>
      <c r="AM46" s="63">
        <v>0</v>
      </c>
      <c r="AN46" s="63">
        <v>0</v>
      </c>
      <c r="AO46" s="63">
        <v>0</v>
      </c>
      <c r="AP46" s="64">
        <v>202900000</v>
      </c>
      <c r="AQ46" s="63">
        <v>0</v>
      </c>
      <c r="AR46" s="63">
        <v>0</v>
      </c>
      <c r="AS46" s="63">
        <v>0</v>
      </c>
      <c r="AT46" s="63">
        <v>0</v>
      </c>
    </row>
    <row r="47" spans="1:46" ht="15" customHeight="1" x14ac:dyDescent="0.4">
      <c r="A47" s="59" t="s">
        <v>143</v>
      </c>
      <c r="B47" s="63">
        <v>-900000</v>
      </c>
      <c r="C47" s="63">
        <v>-2500000</v>
      </c>
      <c r="D47" s="63">
        <v>-1100000</v>
      </c>
      <c r="E47" s="63">
        <v>0</v>
      </c>
      <c r="F47" s="63">
        <v>0</v>
      </c>
      <c r="G47" s="63">
        <v>0</v>
      </c>
      <c r="H47" s="63">
        <v>0</v>
      </c>
      <c r="I47" s="63">
        <v>0</v>
      </c>
      <c r="J47" s="63">
        <v>0</v>
      </c>
      <c r="K47" s="63">
        <v>0</v>
      </c>
      <c r="L47" s="63">
        <v>0</v>
      </c>
      <c r="M47" s="63">
        <v>0</v>
      </c>
      <c r="N47" s="64">
        <v>0</v>
      </c>
      <c r="O47" s="64">
        <v>0</v>
      </c>
      <c r="P47" s="64">
        <v>0</v>
      </c>
      <c r="Q47" s="64">
        <v>0</v>
      </c>
      <c r="R47" s="64">
        <v>0</v>
      </c>
      <c r="S47" s="64">
        <v>0</v>
      </c>
      <c r="T47" s="64">
        <v>0</v>
      </c>
      <c r="U47" s="64">
        <v>0</v>
      </c>
      <c r="V47" s="64">
        <v>0</v>
      </c>
      <c r="W47" s="64">
        <v>0</v>
      </c>
      <c r="X47" s="63">
        <v>0</v>
      </c>
      <c r="Y47" s="63">
        <v>0</v>
      </c>
      <c r="Z47" s="63">
        <v>0</v>
      </c>
      <c r="AA47" s="63">
        <v>0</v>
      </c>
      <c r="AB47" s="63">
        <v>0</v>
      </c>
      <c r="AC47" s="63">
        <v>0</v>
      </c>
      <c r="AD47" s="63">
        <v>0</v>
      </c>
      <c r="AE47" s="63">
        <v>0</v>
      </c>
      <c r="AF47" s="63">
        <v>0</v>
      </c>
      <c r="AG47" s="63">
        <v>0</v>
      </c>
      <c r="AH47" s="63">
        <v>0</v>
      </c>
      <c r="AI47" s="63">
        <v>0</v>
      </c>
      <c r="AJ47" s="63">
        <v>0</v>
      </c>
      <c r="AK47" s="96"/>
      <c r="AL47" s="63">
        <v>-2500000</v>
      </c>
      <c r="AM47" s="63">
        <v>-4500000</v>
      </c>
      <c r="AN47" s="63">
        <v>0</v>
      </c>
      <c r="AO47" s="63">
        <v>0</v>
      </c>
      <c r="AP47" s="64">
        <v>0</v>
      </c>
      <c r="AQ47" s="63">
        <v>0</v>
      </c>
      <c r="AR47" s="63">
        <v>0</v>
      </c>
      <c r="AS47" s="63">
        <v>0</v>
      </c>
      <c r="AT47" s="63">
        <v>0</v>
      </c>
    </row>
    <row r="48" spans="1:46" ht="15.95" customHeight="1" x14ac:dyDescent="0.4">
      <c r="A48" s="66" t="s">
        <v>144</v>
      </c>
      <c r="B48" s="63">
        <v>0</v>
      </c>
      <c r="C48" s="63">
        <v>0</v>
      </c>
      <c r="D48" s="63">
        <v>0</v>
      </c>
      <c r="E48" s="63">
        <v>0</v>
      </c>
      <c r="F48" s="63">
        <v>0</v>
      </c>
      <c r="G48" s="63">
        <v>0</v>
      </c>
      <c r="H48" s="63">
        <v>0</v>
      </c>
      <c r="I48" s="63">
        <v>0</v>
      </c>
      <c r="J48" s="63">
        <v>0</v>
      </c>
      <c r="K48" s="63">
        <v>0</v>
      </c>
      <c r="L48" s="63">
        <v>0</v>
      </c>
      <c r="M48" s="63">
        <v>0</v>
      </c>
      <c r="N48" s="16">
        <v>0</v>
      </c>
      <c r="O48" s="16">
        <v>0</v>
      </c>
      <c r="P48" s="16">
        <v>0</v>
      </c>
      <c r="Q48" s="16">
        <v>0</v>
      </c>
      <c r="R48" s="16">
        <v>0</v>
      </c>
      <c r="S48" s="16">
        <v>0</v>
      </c>
      <c r="T48" s="16">
        <v>0</v>
      </c>
      <c r="U48" s="16">
        <v>0</v>
      </c>
      <c r="V48" s="16">
        <v>0</v>
      </c>
      <c r="W48" s="16">
        <v>0</v>
      </c>
      <c r="X48" s="16">
        <v>0</v>
      </c>
      <c r="Y48" s="16">
        <v>0</v>
      </c>
      <c r="Z48" s="16">
        <v>0</v>
      </c>
      <c r="AA48" s="16">
        <v>0</v>
      </c>
      <c r="AB48" s="16">
        <v>0</v>
      </c>
      <c r="AC48" s="63">
        <v>1000000000</v>
      </c>
      <c r="AD48" s="63">
        <v>0</v>
      </c>
      <c r="AE48" s="63">
        <v>0</v>
      </c>
      <c r="AF48" s="63">
        <v>150000000</v>
      </c>
      <c r="AG48" s="63">
        <v>350000000</v>
      </c>
      <c r="AH48" s="63">
        <v>1200000000</v>
      </c>
      <c r="AI48" s="63">
        <v>0</v>
      </c>
      <c r="AJ48" s="63">
        <v>0</v>
      </c>
      <c r="AK48" s="96"/>
      <c r="AL48" s="63">
        <v>0</v>
      </c>
      <c r="AM48" s="63">
        <v>0</v>
      </c>
      <c r="AN48" s="63">
        <v>0</v>
      </c>
      <c r="AO48" s="63">
        <v>0</v>
      </c>
      <c r="AP48" s="16">
        <v>0</v>
      </c>
      <c r="AQ48" s="17">
        <v>0</v>
      </c>
      <c r="AR48" s="17">
        <v>0</v>
      </c>
      <c r="AS48" s="63">
        <v>1000000000</v>
      </c>
      <c r="AT48" s="63">
        <v>500000000</v>
      </c>
    </row>
    <row r="49" spans="1:46" ht="15.95" customHeight="1" x14ac:dyDescent="0.4">
      <c r="A49" s="59" t="s">
        <v>145</v>
      </c>
      <c r="B49" s="63">
        <v>0</v>
      </c>
      <c r="C49" s="63">
        <v>0</v>
      </c>
      <c r="D49" s="63">
        <v>0</v>
      </c>
      <c r="E49" s="63">
        <v>0</v>
      </c>
      <c r="F49" s="63">
        <v>0</v>
      </c>
      <c r="G49" s="63">
        <v>0</v>
      </c>
      <c r="H49" s="63">
        <v>0</v>
      </c>
      <c r="I49" s="63">
        <v>0</v>
      </c>
      <c r="J49" s="63">
        <v>0</v>
      </c>
      <c r="K49" s="63">
        <v>0</v>
      </c>
      <c r="L49" s="63">
        <v>0</v>
      </c>
      <c r="M49" s="63">
        <v>0</v>
      </c>
      <c r="N49" s="64">
        <v>-22700000</v>
      </c>
      <c r="O49" s="64">
        <v>-1000000</v>
      </c>
      <c r="P49" s="64">
        <v>0</v>
      </c>
      <c r="Q49" s="64">
        <v>0</v>
      </c>
      <c r="R49" s="64">
        <v>0</v>
      </c>
      <c r="S49" s="64">
        <v>0</v>
      </c>
      <c r="T49" s="64">
        <v>0</v>
      </c>
      <c r="U49" s="64">
        <v>0</v>
      </c>
      <c r="V49" s="64">
        <v>0</v>
      </c>
      <c r="W49" s="64">
        <v>-100000</v>
      </c>
      <c r="X49" s="63">
        <v>0</v>
      </c>
      <c r="Y49" s="63">
        <v>0</v>
      </c>
      <c r="Z49" s="63">
        <v>0</v>
      </c>
      <c r="AA49" s="63">
        <v>0</v>
      </c>
      <c r="AB49" s="63">
        <v>0</v>
      </c>
      <c r="AC49" s="63">
        <v>-50100000</v>
      </c>
      <c r="AD49" s="63">
        <v>-3300000</v>
      </c>
      <c r="AE49" s="63">
        <v>-2600000</v>
      </c>
      <c r="AF49" s="63">
        <v>-11500000</v>
      </c>
      <c r="AG49" s="63">
        <v>-4200000</v>
      </c>
      <c r="AH49" s="63">
        <v>-8100000</v>
      </c>
      <c r="AI49" s="63">
        <v>-5100000</v>
      </c>
      <c r="AJ49" s="63">
        <v>-100000</v>
      </c>
      <c r="AK49" s="96"/>
      <c r="AL49" s="63">
        <v>0</v>
      </c>
      <c r="AM49" s="63">
        <v>0</v>
      </c>
      <c r="AN49" s="63">
        <v>0</v>
      </c>
      <c r="AO49" s="63">
        <v>0</v>
      </c>
      <c r="AP49" s="64">
        <v>-23700000</v>
      </c>
      <c r="AQ49" s="63">
        <v>0</v>
      </c>
      <c r="AR49" s="63">
        <v>-100000</v>
      </c>
      <c r="AS49" s="63">
        <v>-50100000</v>
      </c>
      <c r="AT49" s="63">
        <v>-21600000</v>
      </c>
    </row>
    <row r="50" spans="1:46" ht="25.9" customHeight="1" x14ac:dyDescent="0.4">
      <c r="A50" s="59" t="s">
        <v>146</v>
      </c>
      <c r="B50" s="63">
        <v>0</v>
      </c>
      <c r="C50" s="63">
        <v>0</v>
      </c>
      <c r="D50" s="63">
        <v>0</v>
      </c>
      <c r="E50" s="63">
        <v>0</v>
      </c>
      <c r="F50" s="63">
        <v>0</v>
      </c>
      <c r="G50" s="63">
        <v>0</v>
      </c>
      <c r="H50" s="63">
        <v>0</v>
      </c>
      <c r="I50" s="63">
        <v>0</v>
      </c>
      <c r="J50" s="63">
        <v>0</v>
      </c>
      <c r="K50" s="63">
        <v>0</v>
      </c>
      <c r="L50" s="63">
        <v>0</v>
      </c>
      <c r="M50" s="63">
        <v>0</v>
      </c>
      <c r="N50" s="64">
        <v>0</v>
      </c>
      <c r="O50" s="64">
        <v>0</v>
      </c>
      <c r="P50" s="64">
        <v>0</v>
      </c>
      <c r="Q50" s="64">
        <v>0</v>
      </c>
      <c r="R50" s="64">
        <v>0</v>
      </c>
      <c r="S50" s="64">
        <v>0</v>
      </c>
      <c r="T50" s="64">
        <v>0</v>
      </c>
      <c r="U50" s="64">
        <v>0</v>
      </c>
      <c r="V50" s="64">
        <v>0</v>
      </c>
      <c r="W50" s="64">
        <v>0</v>
      </c>
      <c r="X50" s="63">
        <v>0</v>
      </c>
      <c r="Y50" s="63">
        <v>0</v>
      </c>
      <c r="Z50" s="63">
        <v>0</v>
      </c>
      <c r="AA50" s="63">
        <v>0</v>
      </c>
      <c r="AB50" s="63">
        <v>0</v>
      </c>
      <c r="AC50" s="63">
        <v>0</v>
      </c>
      <c r="AD50" s="63">
        <v>-2500000</v>
      </c>
      <c r="AE50" s="63">
        <v>-2500000</v>
      </c>
      <c r="AF50" s="63">
        <v>-2900000</v>
      </c>
      <c r="AG50" s="63">
        <v>-3700000</v>
      </c>
      <c r="AH50" s="63">
        <v>-6800000</v>
      </c>
      <c r="AI50" s="63">
        <v>-6700000</v>
      </c>
      <c r="AJ50" s="63">
        <v>-6800000</v>
      </c>
      <c r="AK50" s="96"/>
      <c r="AL50" s="63">
        <v>0</v>
      </c>
      <c r="AM50" s="63">
        <v>0</v>
      </c>
      <c r="AN50" s="63">
        <v>0</v>
      </c>
      <c r="AO50" s="63">
        <v>0</v>
      </c>
      <c r="AP50" s="64">
        <v>0</v>
      </c>
      <c r="AQ50" s="63">
        <v>0</v>
      </c>
      <c r="AR50" s="63">
        <v>0</v>
      </c>
      <c r="AS50" s="63">
        <v>0</v>
      </c>
      <c r="AT50" s="63">
        <v>-11600000</v>
      </c>
    </row>
    <row r="51" spans="1:46" ht="15.95" customHeight="1" x14ac:dyDescent="0.4">
      <c r="A51" s="59" t="s">
        <v>147</v>
      </c>
      <c r="B51" s="63">
        <v>0</v>
      </c>
      <c r="C51" s="63">
        <v>0</v>
      </c>
      <c r="D51" s="63">
        <v>0</v>
      </c>
      <c r="E51" s="63">
        <v>0</v>
      </c>
      <c r="F51" s="63">
        <v>0</v>
      </c>
      <c r="G51" s="63">
        <v>0</v>
      </c>
      <c r="H51" s="63">
        <v>0</v>
      </c>
      <c r="I51" s="63">
        <v>0</v>
      </c>
      <c r="J51" s="63">
        <v>0</v>
      </c>
      <c r="K51" s="63">
        <v>0</v>
      </c>
      <c r="L51" s="63">
        <v>0</v>
      </c>
      <c r="M51" s="63">
        <v>0</v>
      </c>
      <c r="N51" s="64">
        <v>0</v>
      </c>
      <c r="O51" s="64">
        <v>0</v>
      </c>
      <c r="P51" s="64">
        <v>0</v>
      </c>
      <c r="Q51" s="64">
        <v>0</v>
      </c>
      <c r="R51" s="64">
        <v>0</v>
      </c>
      <c r="S51" s="64">
        <v>0</v>
      </c>
      <c r="T51" s="64">
        <v>0</v>
      </c>
      <c r="U51" s="64">
        <v>0</v>
      </c>
      <c r="V51" s="64">
        <v>0</v>
      </c>
      <c r="W51" s="64">
        <v>0</v>
      </c>
      <c r="X51" s="63">
        <v>0</v>
      </c>
      <c r="Y51" s="63">
        <v>0</v>
      </c>
      <c r="Z51" s="63">
        <v>0</v>
      </c>
      <c r="AA51" s="63">
        <v>0</v>
      </c>
      <c r="AB51" s="63">
        <v>0</v>
      </c>
      <c r="AC51" s="63">
        <v>0</v>
      </c>
      <c r="AD51" s="63">
        <v>0</v>
      </c>
      <c r="AE51" s="63">
        <v>0</v>
      </c>
      <c r="AF51" s="63">
        <v>0</v>
      </c>
      <c r="AG51" s="63">
        <v>0</v>
      </c>
      <c r="AH51" s="63">
        <v>-695800000</v>
      </c>
      <c r="AI51" s="63">
        <v>0</v>
      </c>
      <c r="AJ51" s="63">
        <v>0</v>
      </c>
      <c r="AK51" s="96"/>
      <c r="AL51" s="63">
        <v>0</v>
      </c>
      <c r="AM51" s="63">
        <v>0</v>
      </c>
      <c r="AN51" s="63">
        <v>0</v>
      </c>
      <c r="AO51" s="63">
        <v>0</v>
      </c>
      <c r="AP51" s="64">
        <v>0</v>
      </c>
      <c r="AQ51" s="63">
        <v>0</v>
      </c>
      <c r="AR51" s="63">
        <v>0</v>
      </c>
      <c r="AS51" s="63">
        <v>0</v>
      </c>
      <c r="AT51" s="63">
        <v>0</v>
      </c>
    </row>
    <row r="52" spans="1:46" ht="25.9" customHeight="1" x14ac:dyDescent="0.4">
      <c r="A52" s="59" t="s">
        <v>148</v>
      </c>
      <c r="B52" s="63">
        <v>-241200000</v>
      </c>
      <c r="C52" s="63">
        <v>-41200000</v>
      </c>
      <c r="D52" s="63">
        <v>-44300000</v>
      </c>
      <c r="E52" s="63">
        <v>-25200000</v>
      </c>
      <c r="F52" s="63">
        <v>-25500000</v>
      </c>
      <c r="G52" s="63">
        <v>-22600000</v>
      </c>
      <c r="H52" s="63">
        <v>-19000000</v>
      </c>
      <c r="I52" s="63">
        <v>-18300000</v>
      </c>
      <c r="J52" s="63">
        <v>-18900000</v>
      </c>
      <c r="K52" s="63">
        <v>-25100000</v>
      </c>
      <c r="L52" s="63">
        <v>-22500000</v>
      </c>
      <c r="M52" s="63">
        <v>-25700000</v>
      </c>
      <c r="N52" s="64">
        <v>-35800000</v>
      </c>
      <c r="O52" s="64">
        <v>-26900000</v>
      </c>
      <c r="P52" s="64">
        <v>-35500000</v>
      </c>
      <c r="Q52" s="64">
        <v>-26600000</v>
      </c>
      <c r="R52" s="64">
        <v>-36700000</v>
      </c>
      <c r="S52" s="64">
        <v>-24700000</v>
      </c>
      <c r="T52" s="64">
        <v>-29600000</v>
      </c>
      <c r="U52" s="64">
        <v>-28400000</v>
      </c>
      <c r="V52" s="64">
        <v>-34100000</v>
      </c>
      <c r="W52" s="64">
        <v>-32100000</v>
      </c>
      <c r="X52" s="63">
        <v>-34400000</v>
      </c>
      <c r="Y52" s="63">
        <v>-34500000</v>
      </c>
      <c r="Z52" s="63">
        <v>-41300000</v>
      </c>
      <c r="AA52" s="63">
        <v>-34700000</v>
      </c>
      <c r="AB52" s="63">
        <v>-33200000</v>
      </c>
      <c r="AC52" s="63">
        <v>-39500000</v>
      </c>
      <c r="AD52" s="63">
        <v>-39800000</v>
      </c>
      <c r="AE52" s="63">
        <v>-38300000</v>
      </c>
      <c r="AF52" s="63">
        <v>-35800000</v>
      </c>
      <c r="AG52" s="63">
        <v>-37100000</v>
      </c>
      <c r="AH52" s="63">
        <v>-30300000</v>
      </c>
      <c r="AI52" s="63">
        <v>-32600000</v>
      </c>
      <c r="AJ52" s="63">
        <v>-40400000</v>
      </c>
      <c r="AK52" s="96"/>
      <c r="AL52" s="63">
        <v>-87900000</v>
      </c>
      <c r="AM52" s="63">
        <v>-351900000</v>
      </c>
      <c r="AN52" s="63">
        <v>-85400000</v>
      </c>
      <c r="AO52" s="63">
        <v>-92200000</v>
      </c>
      <c r="AP52" s="64">
        <v>-124800000</v>
      </c>
      <c r="AQ52" s="63">
        <v>-119400000</v>
      </c>
      <c r="AR52" s="63">
        <v>-135100000</v>
      </c>
      <c r="AS52" s="63">
        <v>-148700000</v>
      </c>
      <c r="AT52" s="63">
        <v>-151000000</v>
      </c>
    </row>
    <row r="53" spans="1:46" ht="15" customHeight="1" x14ac:dyDescent="0.4">
      <c r="A53" s="59" t="s">
        <v>149</v>
      </c>
      <c r="B53" s="63">
        <v>800000</v>
      </c>
      <c r="C53" s="63">
        <v>200000</v>
      </c>
      <c r="D53" s="63">
        <v>8800000</v>
      </c>
      <c r="E53" s="63">
        <v>16400000</v>
      </c>
      <c r="F53" s="63">
        <v>900000</v>
      </c>
      <c r="G53" s="63">
        <v>1100000</v>
      </c>
      <c r="H53" s="63">
        <v>0</v>
      </c>
      <c r="I53" s="63">
        <v>200000</v>
      </c>
      <c r="J53" s="63">
        <v>700000</v>
      </c>
      <c r="K53" s="63">
        <v>800000</v>
      </c>
      <c r="L53" s="63">
        <v>100000</v>
      </c>
      <c r="M53" s="63">
        <v>700000</v>
      </c>
      <c r="N53" s="64">
        <v>2900000</v>
      </c>
      <c r="O53" s="64">
        <v>2600000</v>
      </c>
      <c r="P53" s="64">
        <v>1100000</v>
      </c>
      <c r="Q53" s="64">
        <v>300000</v>
      </c>
      <c r="R53" s="64">
        <v>200000</v>
      </c>
      <c r="S53" s="64">
        <v>100000</v>
      </c>
      <c r="T53" s="64">
        <v>100000</v>
      </c>
      <c r="U53" s="64">
        <v>100000</v>
      </c>
      <c r="V53" s="64">
        <v>200000</v>
      </c>
      <c r="W53" s="64">
        <v>1000000</v>
      </c>
      <c r="X53" s="63">
        <v>1200000</v>
      </c>
      <c r="Y53" s="63">
        <v>100000</v>
      </c>
      <c r="Z53" s="63">
        <v>100000</v>
      </c>
      <c r="AA53" s="63">
        <v>0</v>
      </c>
      <c r="AB53" s="63">
        <v>200000</v>
      </c>
      <c r="AC53" s="63">
        <v>600000</v>
      </c>
      <c r="AD53" s="63">
        <v>0</v>
      </c>
      <c r="AE53" s="63">
        <v>100000</v>
      </c>
      <c r="AF53" s="63">
        <v>0</v>
      </c>
      <c r="AG53" s="63">
        <v>0</v>
      </c>
      <c r="AH53" s="63">
        <v>0</v>
      </c>
      <c r="AI53" s="63">
        <v>0</v>
      </c>
      <c r="AJ53" s="63">
        <v>0</v>
      </c>
      <c r="AK53" s="96"/>
      <c r="AL53" s="63">
        <v>500000</v>
      </c>
      <c r="AM53" s="63">
        <v>26200000</v>
      </c>
      <c r="AN53" s="63">
        <v>2200000</v>
      </c>
      <c r="AO53" s="63">
        <v>2300000</v>
      </c>
      <c r="AP53" s="64">
        <v>6900000</v>
      </c>
      <c r="AQ53" s="63">
        <v>500000</v>
      </c>
      <c r="AR53" s="63">
        <v>2500000</v>
      </c>
      <c r="AS53" s="63">
        <v>900000</v>
      </c>
      <c r="AT53" s="63">
        <v>100000</v>
      </c>
    </row>
    <row r="54" spans="1:46" ht="15" customHeight="1" x14ac:dyDescent="0.4">
      <c r="A54" s="59" t="s">
        <v>150</v>
      </c>
      <c r="B54" s="63">
        <v>-29800000</v>
      </c>
      <c r="C54" s="63">
        <v>-28500000</v>
      </c>
      <c r="D54" s="63">
        <v>-25800000</v>
      </c>
      <c r="E54" s="63">
        <v>-25000000</v>
      </c>
      <c r="F54" s="63">
        <v>-26200000</v>
      </c>
      <c r="G54" s="63">
        <v>-24400000</v>
      </c>
      <c r="H54" s="63">
        <v>-21200000</v>
      </c>
      <c r="I54" s="63">
        <v>-21100000</v>
      </c>
      <c r="J54" s="63">
        <v>-21700000</v>
      </c>
      <c r="K54" s="63">
        <v>-21700000</v>
      </c>
      <c r="L54" s="63">
        <v>-21500000</v>
      </c>
      <c r="M54" s="63">
        <v>-24600000</v>
      </c>
      <c r="N54" s="64">
        <v>-24600000</v>
      </c>
      <c r="O54" s="64">
        <v>-26100000</v>
      </c>
      <c r="P54" s="64">
        <v>-28500000</v>
      </c>
      <c r="Q54" s="64">
        <v>-31200000</v>
      </c>
      <c r="R54" s="64">
        <v>-32400000</v>
      </c>
      <c r="S54" s="64">
        <v>-32000000</v>
      </c>
      <c r="T54" s="64">
        <v>-31600000</v>
      </c>
      <c r="U54" s="64">
        <v>-31500000</v>
      </c>
      <c r="V54" s="64">
        <v>-32000000</v>
      </c>
      <c r="W54" s="64">
        <v>-31900000</v>
      </c>
      <c r="X54" s="63">
        <v>-31300000</v>
      </c>
      <c r="Y54" s="63">
        <v>-31400000</v>
      </c>
      <c r="Z54" s="63">
        <v>-32100000</v>
      </c>
      <c r="AA54" s="63">
        <v>-31800000</v>
      </c>
      <c r="AB54" s="63">
        <v>-32300000</v>
      </c>
      <c r="AC54" s="63">
        <v>-33200000</v>
      </c>
      <c r="AD54" s="63">
        <v>-33800000</v>
      </c>
      <c r="AE54" s="63">
        <v>-34500000</v>
      </c>
      <c r="AF54" s="63">
        <v>-33600000</v>
      </c>
      <c r="AG54" s="63">
        <v>-26700000</v>
      </c>
      <c r="AH54" s="63">
        <v>-43400000</v>
      </c>
      <c r="AI54" s="63">
        <v>-35300000</v>
      </c>
      <c r="AJ54" s="63">
        <v>-35500000</v>
      </c>
      <c r="AK54" s="96"/>
      <c r="AL54" s="63">
        <v>-133000000</v>
      </c>
      <c r="AM54" s="63">
        <v>-109100000</v>
      </c>
      <c r="AN54" s="63">
        <v>-92900000</v>
      </c>
      <c r="AO54" s="63">
        <v>-89500000</v>
      </c>
      <c r="AP54" s="64">
        <v>-110400000</v>
      </c>
      <c r="AQ54" s="63">
        <v>-127500000</v>
      </c>
      <c r="AR54" s="63">
        <v>-126600000</v>
      </c>
      <c r="AS54" s="63">
        <v>-129400000</v>
      </c>
      <c r="AT54" s="63">
        <v>-128600000</v>
      </c>
    </row>
    <row r="55" spans="1:46" ht="15" customHeight="1" x14ac:dyDescent="0.4">
      <c r="A55" s="59" t="s">
        <v>151</v>
      </c>
      <c r="B55" s="63">
        <v>-1000000</v>
      </c>
      <c r="C55" s="63">
        <v>-1100000</v>
      </c>
      <c r="D55" s="63">
        <v>-1100000</v>
      </c>
      <c r="E55" s="63">
        <v>-300000</v>
      </c>
      <c r="F55" s="63">
        <v>0</v>
      </c>
      <c r="G55" s="63">
        <v>0</v>
      </c>
      <c r="H55" s="63">
        <v>0</v>
      </c>
      <c r="I55" s="63">
        <v>0</v>
      </c>
      <c r="J55" s="63">
        <v>0</v>
      </c>
      <c r="K55" s="63">
        <v>0</v>
      </c>
      <c r="L55" s="63">
        <v>0</v>
      </c>
      <c r="M55" s="63">
        <v>0</v>
      </c>
      <c r="N55" s="16">
        <v>0</v>
      </c>
      <c r="O55" s="16">
        <v>0</v>
      </c>
      <c r="P55" s="16">
        <v>0</v>
      </c>
      <c r="Q55" s="16">
        <v>0</v>
      </c>
      <c r="R55" s="16">
        <v>0</v>
      </c>
      <c r="S55" s="16">
        <v>0</v>
      </c>
      <c r="T55" s="16">
        <v>0</v>
      </c>
      <c r="U55" s="16">
        <v>0</v>
      </c>
      <c r="V55" s="16">
        <v>0</v>
      </c>
      <c r="W55" s="16">
        <v>0</v>
      </c>
      <c r="X55" s="17">
        <v>0</v>
      </c>
      <c r="Y55" s="17">
        <v>0</v>
      </c>
      <c r="Z55" s="17">
        <v>0</v>
      </c>
      <c r="AA55" s="17">
        <v>0</v>
      </c>
      <c r="AB55" s="17">
        <v>0</v>
      </c>
      <c r="AC55" s="17">
        <v>0</v>
      </c>
      <c r="AD55" s="17">
        <v>0</v>
      </c>
      <c r="AE55" s="17">
        <v>0</v>
      </c>
      <c r="AF55" s="17">
        <v>0</v>
      </c>
      <c r="AG55" s="17">
        <v>0</v>
      </c>
      <c r="AH55" s="17">
        <v>0</v>
      </c>
      <c r="AI55" s="17">
        <v>0</v>
      </c>
      <c r="AJ55" s="17">
        <v>0</v>
      </c>
      <c r="AK55" s="96"/>
      <c r="AL55" s="63">
        <v>-3900000</v>
      </c>
      <c r="AM55" s="63">
        <v>-3500000</v>
      </c>
      <c r="AN55" s="63">
        <v>0</v>
      </c>
      <c r="AO55" s="63">
        <v>0</v>
      </c>
      <c r="AP55" s="64">
        <v>0</v>
      </c>
      <c r="AQ55" s="63">
        <v>0</v>
      </c>
      <c r="AR55" s="63">
        <v>0</v>
      </c>
      <c r="AS55" s="63">
        <v>0</v>
      </c>
      <c r="AT55" s="63">
        <v>0</v>
      </c>
    </row>
    <row r="56" spans="1:46" ht="15" customHeight="1" x14ac:dyDescent="0.4">
      <c r="A56" s="59" t="s">
        <v>152</v>
      </c>
      <c r="B56" s="63">
        <v>0</v>
      </c>
      <c r="C56" s="63">
        <v>0</v>
      </c>
      <c r="D56" s="63">
        <v>0</v>
      </c>
      <c r="E56" s="63">
        <v>0</v>
      </c>
      <c r="F56" s="63">
        <v>0</v>
      </c>
      <c r="G56" s="63">
        <v>0</v>
      </c>
      <c r="H56" s="63">
        <v>0</v>
      </c>
      <c r="I56" s="63">
        <v>0</v>
      </c>
      <c r="J56" s="63">
        <v>-64000000</v>
      </c>
      <c r="K56" s="63">
        <v>-75800000</v>
      </c>
      <c r="L56" s="63">
        <v>-37500000</v>
      </c>
      <c r="M56" s="63">
        <v>-220200000</v>
      </c>
      <c r="N56" s="64">
        <v>-431900000</v>
      </c>
      <c r="O56" s="64">
        <v>-150800000</v>
      </c>
      <c r="P56" s="64">
        <v>-181000000</v>
      </c>
      <c r="Q56" s="64">
        <v>-294800000</v>
      </c>
      <c r="R56" s="64">
        <v>-259900000</v>
      </c>
      <c r="S56" s="64">
        <v>-189800000</v>
      </c>
      <c r="T56" s="64">
        <v>-171400000</v>
      </c>
      <c r="U56" s="64">
        <v>-174300000</v>
      </c>
      <c r="V56" s="64">
        <v>-175400000</v>
      </c>
      <c r="W56" s="64">
        <v>-154200000</v>
      </c>
      <c r="X56" s="63">
        <v>-104100000</v>
      </c>
      <c r="Y56" s="63">
        <v>-106200000</v>
      </c>
      <c r="Z56" s="63">
        <v>-279400000</v>
      </c>
      <c r="AA56" s="63">
        <v>-260200000</v>
      </c>
      <c r="AB56" s="63">
        <v>-348700000</v>
      </c>
      <c r="AC56" s="63">
        <v>-353300000</v>
      </c>
      <c r="AD56" s="63">
        <v>-499100000</v>
      </c>
      <c r="AE56" s="63">
        <v>-410000000</v>
      </c>
      <c r="AF56" s="63">
        <v>-389800000</v>
      </c>
      <c r="AG56" s="63">
        <v>-415000000</v>
      </c>
      <c r="AH56" s="63">
        <v>-366800000</v>
      </c>
      <c r="AI56" s="63">
        <v>-330300000</v>
      </c>
      <c r="AJ56" s="63">
        <v>-150200000</v>
      </c>
      <c r="AK56" s="96"/>
      <c r="AL56" s="63">
        <v>0</v>
      </c>
      <c r="AM56" s="63">
        <v>0</v>
      </c>
      <c r="AN56" s="63">
        <v>0</v>
      </c>
      <c r="AO56" s="63">
        <v>-397500000</v>
      </c>
      <c r="AP56" s="64">
        <v>-1058500000</v>
      </c>
      <c r="AQ56" s="63">
        <v>-795400000</v>
      </c>
      <c r="AR56" s="63">
        <v>-539900000</v>
      </c>
      <c r="AS56" s="63">
        <v>-1241600000</v>
      </c>
      <c r="AT56" s="63">
        <v>-1713900000</v>
      </c>
    </row>
    <row r="57" spans="1:46" ht="15" customHeight="1" x14ac:dyDescent="0.4">
      <c r="A57" s="59" t="s">
        <v>153</v>
      </c>
      <c r="B57" s="63">
        <v>-400000</v>
      </c>
      <c r="C57" s="63">
        <v>0</v>
      </c>
      <c r="D57" s="63">
        <v>0</v>
      </c>
      <c r="E57" s="63">
        <v>0</v>
      </c>
      <c r="F57" s="63">
        <v>0</v>
      </c>
      <c r="G57" s="63">
        <v>0</v>
      </c>
      <c r="H57" s="63">
        <v>0</v>
      </c>
      <c r="I57" s="63">
        <v>0</v>
      </c>
      <c r="J57" s="63">
        <v>0</v>
      </c>
      <c r="K57" s="63">
        <v>0</v>
      </c>
      <c r="L57" s="63">
        <v>0</v>
      </c>
      <c r="M57" s="63">
        <v>0</v>
      </c>
      <c r="N57" s="16">
        <v>0</v>
      </c>
      <c r="O57" s="16">
        <v>0</v>
      </c>
      <c r="P57" s="16">
        <v>0</v>
      </c>
      <c r="Q57" s="16">
        <v>0</v>
      </c>
      <c r="R57" s="16">
        <v>0</v>
      </c>
      <c r="S57" s="16">
        <v>0</v>
      </c>
      <c r="T57" s="16">
        <v>0</v>
      </c>
      <c r="U57" s="16">
        <v>0</v>
      </c>
      <c r="V57" s="16">
        <v>0</v>
      </c>
      <c r="W57" s="16">
        <v>0</v>
      </c>
      <c r="X57" s="17">
        <v>0</v>
      </c>
      <c r="Y57" s="17">
        <v>0</v>
      </c>
      <c r="Z57" s="17">
        <v>0</v>
      </c>
      <c r="AA57" s="17">
        <v>0</v>
      </c>
      <c r="AB57" s="17">
        <v>0</v>
      </c>
      <c r="AC57" s="17">
        <v>0</v>
      </c>
      <c r="AD57" s="17">
        <v>0</v>
      </c>
      <c r="AE57" s="17">
        <v>0</v>
      </c>
      <c r="AF57" s="17">
        <v>0</v>
      </c>
      <c r="AG57" s="17">
        <v>0</v>
      </c>
      <c r="AH57" s="17">
        <v>0</v>
      </c>
      <c r="AI57" s="17">
        <v>0</v>
      </c>
      <c r="AJ57" s="17">
        <v>0</v>
      </c>
      <c r="AK57" s="96"/>
      <c r="AL57" s="63">
        <v>-2600000</v>
      </c>
      <c r="AM57" s="63">
        <v>-400000</v>
      </c>
      <c r="AN57" s="63">
        <v>0</v>
      </c>
      <c r="AO57" s="63">
        <v>0</v>
      </c>
      <c r="AP57" s="64">
        <v>0</v>
      </c>
      <c r="AQ57" s="63">
        <v>0</v>
      </c>
      <c r="AR57" s="63">
        <v>0</v>
      </c>
      <c r="AS57" s="63">
        <v>0</v>
      </c>
      <c r="AT57" s="63">
        <v>0</v>
      </c>
    </row>
    <row r="58" spans="1:46" ht="15" customHeight="1" x14ac:dyDescent="0.4">
      <c r="A58" s="59" t="s">
        <v>154</v>
      </c>
      <c r="B58" s="95"/>
      <c r="C58" s="95"/>
      <c r="D58" s="95"/>
      <c r="E58" s="95"/>
      <c r="F58" s="95"/>
      <c r="G58" s="95"/>
      <c r="H58" s="95"/>
      <c r="I58" s="95"/>
      <c r="J58" s="95"/>
      <c r="K58" s="95"/>
      <c r="L58" s="95"/>
      <c r="M58" s="95"/>
      <c r="N58" s="96"/>
      <c r="O58" s="96"/>
      <c r="P58" s="96"/>
      <c r="Q58" s="96"/>
      <c r="R58" s="96"/>
      <c r="S58" s="96"/>
      <c r="T58" s="96"/>
      <c r="U58" s="96"/>
      <c r="V58" s="96"/>
      <c r="W58" s="96"/>
      <c r="AB58" s="63">
        <v>-17100000</v>
      </c>
      <c r="AC58" s="63">
        <v>-600000</v>
      </c>
      <c r="AD58" s="63">
        <v>0</v>
      </c>
      <c r="AE58" s="63">
        <v>0</v>
      </c>
      <c r="AF58" s="63">
        <v>0</v>
      </c>
      <c r="AG58" s="63">
        <v>-4100000</v>
      </c>
      <c r="AH58" s="63">
        <v>-2600000</v>
      </c>
      <c r="AI58" s="63">
        <v>0</v>
      </c>
      <c r="AJ58" s="63">
        <v>-1000000</v>
      </c>
      <c r="AK58" s="96"/>
      <c r="AL58" s="95"/>
      <c r="AM58" s="95"/>
      <c r="AN58" s="95"/>
      <c r="AO58" s="95"/>
      <c r="AP58" s="96"/>
      <c r="AQ58" s="95"/>
      <c r="AR58" s="95"/>
      <c r="AS58" s="63">
        <v>-17700000</v>
      </c>
      <c r="AT58" s="63">
        <v>-4100000</v>
      </c>
    </row>
    <row r="59" spans="1:46" ht="15" customHeight="1" x14ac:dyDescent="0.4">
      <c r="A59" s="59" t="s">
        <v>121</v>
      </c>
      <c r="B59" s="67">
        <v>-700000</v>
      </c>
      <c r="C59" s="67">
        <v>-900000</v>
      </c>
      <c r="D59" s="67">
        <v>-900000</v>
      </c>
      <c r="E59" s="67">
        <v>-100000</v>
      </c>
      <c r="F59" s="67">
        <v>-200000</v>
      </c>
      <c r="G59" s="67">
        <v>-500000</v>
      </c>
      <c r="H59" s="67">
        <v>300000</v>
      </c>
      <c r="I59" s="67">
        <v>-200000</v>
      </c>
      <c r="J59" s="67">
        <v>-400000</v>
      </c>
      <c r="K59" s="67">
        <v>-100000</v>
      </c>
      <c r="L59" s="67">
        <v>-300000</v>
      </c>
      <c r="M59" s="67">
        <v>0</v>
      </c>
      <c r="N59" s="12">
        <v>0</v>
      </c>
      <c r="O59" s="12">
        <v>0</v>
      </c>
      <c r="P59" s="12">
        <v>0</v>
      </c>
      <c r="Q59" s="12">
        <v>0</v>
      </c>
      <c r="R59" s="12">
        <v>0</v>
      </c>
      <c r="S59" s="12">
        <v>0</v>
      </c>
      <c r="T59" s="12">
        <v>0</v>
      </c>
      <c r="U59" s="12">
        <v>0</v>
      </c>
      <c r="V59" s="12">
        <v>0</v>
      </c>
      <c r="W59" s="12">
        <v>0</v>
      </c>
      <c r="X59" s="13">
        <v>0</v>
      </c>
      <c r="Y59" s="13">
        <v>0</v>
      </c>
      <c r="Z59" s="13">
        <v>0</v>
      </c>
      <c r="AA59" s="13">
        <v>0</v>
      </c>
      <c r="AB59" s="13">
        <v>0</v>
      </c>
      <c r="AC59" s="13">
        <v>0</v>
      </c>
      <c r="AD59" s="13">
        <v>0</v>
      </c>
      <c r="AE59" s="13">
        <v>0</v>
      </c>
      <c r="AF59" s="13">
        <v>0</v>
      </c>
      <c r="AG59" s="13">
        <v>0</v>
      </c>
      <c r="AH59" s="13">
        <v>0</v>
      </c>
      <c r="AI59" s="13">
        <v>0</v>
      </c>
      <c r="AJ59" s="13">
        <v>0</v>
      </c>
      <c r="AK59" s="96"/>
      <c r="AL59" s="67">
        <v>-2300000</v>
      </c>
      <c r="AM59" s="67">
        <v>-2600000</v>
      </c>
      <c r="AN59" s="67">
        <v>-600000</v>
      </c>
      <c r="AO59" s="67">
        <v>-800000</v>
      </c>
      <c r="AP59" s="68">
        <v>0</v>
      </c>
      <c r="AQ59" s="67">
        <v>0</v>
      </c>
      <c r="AR59" s="67">
        <v>0</v>
      </c>
      <c r="AS59" s="67">
        <v>0</v>
      </c>
      <c r="AT59" s="67">
        <v>0</v>
      </c>
    </row>
    <row r="60" spans="1:46" ht="15" customHeight="1" x14ac:dyDescent="0.4">
      <c r="A60" s="58" t="s">
        <v>155</v>
      </c>
      <c r="B60" s="69">
        <f t="shared" ref="B60:AJ60" si="3">SUM(B43:B59)</f>
        <v>365000000</v>
      </c>
      <c r="C60" s="69">
        <f t="shared" si="3"/>
        <v>34400000</v>
      </c>
      <c r="D60" s="69">
        <f t="shared" si="3"/>
        <v>-64400000</v>
      </c>
      <c r="E60" s="69">
        <f t="shared" si="3"/>
        <v>-34200000</v>
      </c>
      <c r="F60" s="69">
        <f t="shared" si="3"/>
        <v>-51000000</v>
      </c>
      <c r="G60" s="69">
        <f t="shared" si="3"/>
        <v>-46400000</v>
      </c>
      <c r="H60" s="69">
        <f t="shared" si="3"/>
        <v>-39900000</v>
      </c>
      <c r="I60" s="69">
        <f t="shared" si="3"/>
        <v>-39400000</v>
      </c>
      <c r="J60" s="69">
        <f t="shared" si="3"/>
        <v>-104300000</v>
      </c>
      <c r="K60" s="69">
        <f t="shared" si="3"/>
        <v>-121900000</v>
      </c>
      <c r="L60" s="69">
        <f t="shared" si="3"/>
        <v>-81700000</v>
      </c>
      <c r="M60" s="69">
        <f t="shared" si="3"/>
        <v>-269800000</v>
      </c>
      <c r="N60" s="70">
        <f t="shared" si="3"/>
        <v>814600000</v>
      </c>
      <c r="O60" s="70">
        <f t="shared" si="3"/>
        <v>-202200000</v>
      </c>
      <c r="P60" s="70">
        <f t="shared" si="3"/>
        <v>-243900000</v>
      </c>
      <c r="Q60" s="70">
        <f t="shared" si="3"/>
        <v>-352300000</v>
      </c>
      <c r="R60" s="70">
        <f t="shared" si="3"/>
        <v>-328800000</v>
      </c>
      <c r="S60" s="70">
        <f t="shared" si="3"/>
        <v>-246400000</v>
      </c>
      <c r="T60" s="70">
        <f t="shared" si="3"/>
        <v>-232500000</v>
      </c>
      <c r="U60" s="70">
        <f t="shared" si="3"/>
        <v>-234100000</v>
      </c>
      <c r="V60" s="70">
        <f t="shared" si="3"/>
        <v>-241300000</v>
      </c>
      <c r="W60" s="70">
        <f t="shared" si="3"/>
        <v>-217300000</v>
      </c>
      <c r="X60" s="70">
        <f t="shared" si="3"/>
        <v>-168600000</v>
      </c>
      <c r="Y60" s="70">
        <f t="shared" si="3"/>
        <v>-172000000</v>
      </c>
      <c r="Z60" s="70">
        <f t="shared" si="3"/>
        <v>-352700000</v>
      </c>
      <c r="AA60" s="70">
        <f t="shared" si="3"/>
        <v>-326700000</v>
      </c>
      <c r="AB60" s="70">
        <f t="shared" si="3"/>
        <v>-431100000</v>
      </c>
      <c r="AC60" s="70">
        <f t="shared" si="3"/>
        <v>523900000</v>
      </c>
      <c r="AD60" s="70">
        <f t="shared" si="3"/>
        <v>-578500000</v>
      </c>
      <c r="AE60" s="70">
        <f t="shared" si="3"/>
        <v>-487800000</v>
      </c>
      <c r="AF60" s="70">
        <f t="shared" si="3"/>
        <v>-323600000</v>
      </c>
      <c r="AG60" s="70">
        <f t="shared" si="3"/>
        <v>-140800000</v>
      </c>
      <c r="AH60" s="70">
        <f t="shared" si="3"/>
        <v>46200000</v>
      </c>
      <c r="AI60" s="70">
        <f t="shared" si="3"/>
        <v>-410000000</v>
      </c>
      <c r="AJ60" s="69">
        <f t="shared" si="3"/>
        <v>-234000000</v>
      </c>
      <c r="AK60" s="96"/>
      <c r="AL60" s="69">
        <v>-231700000</v>
      </c>
      <c r="AM60" s="69">
        <v>300800000</v>
      </c>
      <c r="AN60" s="69">
        <v>-176700000</v>
      </c>
      <c r="AO60" s="69">
        <v>-577700000</v>
      </c>
      <c r="AP60" s="70">
        <v>16200000</v>
      </c>
      <c r="AQ60" s="69">
        <v>-1041800000</v>
      </c>
      <c r="AR60" s="69">
        <v>-799200000</v>
      </c>
      <c r="AS60" s="69">
        <f>SUM(AS43:AS59)</f>
        <v>-586600000</v>
      </c>
      <c r="AT60" s="69">
        <f>SUM(AT43:AT59)</f>
        <v>-1530700000</v>
      </c>
    </row>
    <row r="61" spans="1:46" ht="15" customHeight="1" x14ac:dyDescent="0.4">
      <c r="A61" s="59" t="s">
        <v>156</v>
      </c>
      <c r="B61" s="69">
        <v>1600000</v>
      </c>
      <c r="C61" s="69">
        <v>-3000000</v>
      </c>
      <c r="D61" s="69">
        <v>-100000</v>
      </c>
      <c r="E61" s="69">
        <v>-1600000</v>
      </c>
      <c r="F61" s="69">
        <v>1000000</v>
      </c>
      <c r="G61" s="69">
        <v>-800000</v>
      </c>
      <c r="H61" s="69">
        <v>-1900000</v>
      </c>
      <c r="I61" s="69">
        <v>-1900000</v>
      </c>
      <c r="J61" s="69">
        <v>-2200000</v>
      </c>
      <c r="K61" s="69">
        <v>1600000</v>
      </c>
      <c r="L61" s="69">
        <v>1400000</v>
      </c>
      <c r="M61" s="69">
        <v>3300000</v>
      </c>
      <c r="N61" s="70">
        <v>-900000</v>
      </c>
      <c r="O61" s="70">
        <v>500000</v>
      </c>
      <c r="P61" s="70">
        <v>-1100000</v>
      </c>
      <c r="Q61" s="70">
        <v>-1600000</v>
      </c>
      <c r="R61" s="70">
        <v>-1100000</v>
      </c>
      <c r="S61" s="70">
        <v>-5000000</v>
      </c>
      <c r="T61" s="70">
        <v>-6500000</v>
      </c>
      <c r="U61" s="70">
        <v>5400000</v>
      </c>
      <c r="V61" s="70">
        <v>500000</v>
      </c>
      <c r="W61" s="70">
        <v>1200000</v>
      </c>
      <c r="X61" s="69">
        <v>-3600000</v>
      </c>
      <c r="Y61" s="69">
        <v>4300000</v>
      </c>
      <c r="Z61" s="69">
        <v>-2500000</v>
      </c>
      <c r="AA61" s="69">
        <v>-900000</v>
      </c>
      <c r="AB61" s="69">
        <v>6300000</v>
      </c>
      <c r="AC61" s="69">
        <v>-8600000</v>
      </c>
      <c r="AD61" s="69">
        <v>3300000</v>
      </c>
      <c r="AE61" s="69">
        <v>9200000</v>
      </c>
      <c r="AF61" s="69">
        <v>-1300000</v>
      </c>
      <c r="AG61" s="69">
        <v>1200000</v>
      </c>
      <c r="AH61" s="69">
        <v>-1400000</v>
      </c>
      <c r="AI61" s="69">
        <v>-1400000</v>
      </c>
      <c r="AJ61" s="69">
        <v>600000</v>
      </c>
      <c r="AK61" s="96"/>
      <c r="AL61" s="69">
        <v>2600000</v>
      </c>
      <c r="AM61" s="69">
        <v>-3100000</v>
      </c>
      <c r="AN61" s="69">
        <v>200000</v>
      </c>
      <c r="AO61" s="69">
        <v>4100000</v>
      </c>
      <c r="AP61" s="70">
        <v>-3100000</v>
      </c>
      <c r="AQ61" s="69">
        <v>-7200000</v>
      </c>
      <c r="AR61" s="69">
        <v>2400000</v>
      </c>
      <c r="AS61" s="69">
        <v>-5700000</v>
      </c>
      <c r="AT61" s="69">
        <v>12400000</v>
      </c>
    </row>
    <row r="62" spans="1:46" ht="15" customHeight="1" x14ac:dyDescent="0.4">
      <c r="A62" s="59" t="s">
        <v>157</v>
      </c>
      <c r="B62" s="71">
        <v>235300000</v>
      </c>
      <c r="C62" s="71">
        <v>-161200000</v>
      </c>
      <c r="D62" s="71">
        <v>32100000</v>
      </c>
      <c r="E62" s="71">
        <v>-16900000</v>
      </c>
      <c r="F62" s="71">
        <v>-160100000</v>
      </c>
      <c r="G62" s="71">
        <v>-15600000</v>
      </c>
      <c r="H62" s="71">
        <v>99600000</v>
      </c>
      <c r="I62" s="71">
        <v>108100000</v>
      </c>
      <c r="J62" s="71">
        <v>-64900000</v>
      </c>
      <c r="K62" s="71">
        <v>-152300000</v>
      </c>
      <c r="L62" s="71">
        <v>118600000</v>
      </c>
      <c r="M62" s="71">
        <v>-137800000</v>
      </c>
      <c r="N62" s="72">
        <f t="shared" ref="N62:AJ62" si="4">N30+N41+N60+N61</f>
        <v>530600000</v>
      </c>
      <c r="O62" s="72">
        <f t="shared" si="4"/>
        <v>39800000</v>
      </c>
      <c r="P62" s="72">
        <f t="shared" si="4"/>
        <v>-196400000</v>
      </c>
      <c r="Q62" s="72">
        <f t="shared" si="4"/>
        <v>-155900000</v>
      </c>
      <c r="R62" s="72">
        <f t="shared" si="4"/>
        <v>-87500000</v>
      </c>
      <c r="S62" s="72">
        <f t="shared" si="4"/>
        <v>-93430000</v>
      </c>
      <c r="T62" s="72">
        <f t="shared" si="4"/>
        <v>19942000</v>
      </c>
      <c r="U62" s="72">
        <f t="shared" si="4"/>
        <v>-139200000</v>
      </c>
      <c r="V62" s="72">
        <f t="shared" si="4"/>
        <v>99894000</v>
      </c>
      <c r="W62" s="72">
        <f t="shared" si="4"/>
        <v>177600000</v>
      </c>
      <c r="X62" s="72">
        <f t="shared" si="4"/>
        <v>94000000</v>
      </c>
      <c r="Y62" s="72">
        <f t="shared" si="4"/>
        <v>10600000</v>
      </c>
      <c r="Z62" s="72">
        <f t="shared" si="4"/>
        <v>-66000000</v>
      </c>
      <c r="AA62" s="72">
        <f t="shared" si="4"/>
        <v>-33800000</v>
      </c>
      <c r="AB62" s="72">
        <f t="shared" si="4"/>
        <v>2500000</v>
      </c>
      <c r="AC62" s="72">
        <f t="shared" si="4"/>
        <v>842900000</v>
      </c>
      <c r="AD62" s="72">
        <f t="shared" si="4"/>
        <v>-385600000</v>
      </c>
      <c r="AE62" s="72">
        <f t="shared" si="4"/>
        <v>-205700000</v>
      </c>
      <c r="AF62" s="72">
        <f t="shared" si="4"/>
        <v>-5000000</v>
      </c>
      <c r="AG62" s="72">
        <f t="shared" si="4"/>
        <v>141700000</v>
      </c>
      <c r="AH62" s="72">
        <f t="shared" si="4"/>
        <v>316200000</v>
      </c>
      <c r="AI62" s="72">
        <f t="shared" si="4"/>
        <v>-153700000</v>
      </c>
      <c r="AJ62" s="71">
        <f t="shared" si="4"/>
        <v>44100000</v>
      </c>
      <c r="AK62" s="96"/>
      <c r="AL62" s="71">
        <v>77300000</v>
      </c>
      <c r="AM62" s="71">
        <v>89300000</v>
      </c>
      <c r="AN62" s="71">
        <v>32000000</v>
      </c>
      <c r="AO62" s="71">
        <v>-236400000</v>
      </c>
      <c r="AP62" s="72">
        <v>218100000</v>
      </c>
      <c r="AQ62" s="71">
        <v>-300188000</v>
      </c>
      <c r="AR62" s="71">
        <v>382100000</v>
      </c>
      <c r="AS62" s="71">
        <v>745600000</v>
      </c>
      <c r="AT62" s="71">
        <v>-454600000</v>
      </c>
    </row>
    <row r="63" spans="1:46" ht="15" customHeight="1" x14ac:dyDescent="0.4">
      <c r="A63" s="59" t="s">
        <v>158</v>
      </c>
      <c r="B63" s="67">
        <v>430000000</v>
      </c>
      <c r="C63" s="67">
        <v>665300000</v>
      </c>
      <c r="D63" s="67">
        <v>504100000</v>
      </c>
      <c r="E63" s="67">
        <v>536200000</v>
      </c>
      <c r="F63" s="67">
        <v>519300000</v>
      </c>
      <c r="G63" s="67">
        <v>359200000</v>
      </c>
      <c r="H63" s="67">
        <v>343600000</v>
      </c>
      <c r="I63" s="67">
        <v>443200000</v>
      </c>
      <c r="J63" s="67">
        <v>551300000</v>
      </c>
      <c r="K63" s="67">
        <v>486400000</v>
      </c>
      <c r="L63" s="67">
        <v>334100000</v>
      </c>
      <c r="M63" s="67">
        <v>452700000</v>
      </c>
      <c r="N63" s="68">
        <v>314900000</v>
      </c>
      <c r="O63" s="68">
        <f t="shared" ref="O63:AF63" si="5">N64</f>
        <v>845500000</v>
      </c>
      <c r="P63" s="68">
        <f t="shared" si="5"/>
        <v>885300000</v>
      </c>
      <c r="Q63" s="68">
        <f t="shared" si="5"/>
        <v>688900000</v>
      </c>
      <c r="R63" s="68">
        <f t="shared" si="5"/>
        <v>533000000</v>
      </c>
      <c r="S63" s="68">
        <f t="shared" si="5"/>
        <v>445500000</v>
      </c>
      <c r="T63" s="68">
        <f t="shared" si="5"/>
        <v>352070000</v>
      </c>
      <c r="U63" s="68">
        <f t="shared" si="5"/>
        <v>372012000</v>
      </c>
      <c r="V63" s="67">
        <f t="shared" si="5"/>
        <v>232812000</v>
      </c>
      <c r="W63" s="67">
        <f t="shared" si="5"/>
        <v>332706000</v>
      </c>
      <c r="X63" s="67">
        <f t="shared" si="5"/>
        <v>510306000</v>
      </c>
      <c r="Y63" s="67">
        <f t="shared" si="5"/>
        <v>604306000</v>
      </c>
      <c r="Z63" s="67">
        <f t="shared" si="5"/>
        <v>614906000</v>
      </c>
      <c r="AA63" s="67">
        <f t="shared" si="5"/>
        <v>548906000</v>
      </c>
      <c r="AB63" s="67">
        <f t="shared" si="5"/>
        <v>515106000</v>
      </c>
      <c r="AC63" s="67">
        <f t="shared" si="5"/>
        <v>517606000</v>
      </c>
      <c r="AD63" s="67">
        <f t="shared" si="5"/>
        <v>1360506000</v>
      </c>
      <c r="AE63" s="67">
        <f t="shared" si="5"/>
        <v>974906000</v>
      </c>
      <c r="AF63" s="67">
        <f t="shared" si="5"/>
        <v>769206000</v>
      </c>
      <c r="AG63" s="67">
        <v>764200000</v>
      </c>
      <c r="AH63" s="67">
        <v>905900000</v>
      </c>
      <c r="AI63" s="67">
        <v>1222100000</v>
      </c>
      <c r="AJ63" s="67">
        <v>1068400000</v>
      </c>
      <c r="AK63" s="96"/>
      <c r="AL63" s="67">
        <v>352700000</v>
      </c>
      <c r="AM63" s="67">
        <v>430000000</v>
      </c>
      <c r="AN63" s="67">
        <v>519300000</v>
      </c>
      <c r="AO63" s="67">
        <v>551300000</v>
      </c>
      <c r="AP63" s="68">
        <v>314900000</v>
      </c>
      <c r="AQ63" s="67">
        <v>533000000</v>
      </c>
      <c r="AR63" s="67">
        <v>232800000</v>
      </c>
      <c r="AS63" s="67">
        <v>614900000</v>
      </c>
      <c r="AT63" s="67">
        <v>1360500000</v>
      </c>
    </row>
    <row r="64" spans="1:46" ht="15" customHeight="1" x14ac:dyDescent="0.4">
      <c r="A64" s="58" t="s">
        <v>159</v>
      </c>
      <c r="B64" s="73">
        <v>665300000</v>
      </c>
      <c r="C64" s="73">
        <v>504100000</v>
      </c>
      <c r="D64" s="73">
        <v>536200000</v>
      </c>
      <c r="E64" s="73">
        <v>519300000</v>
      </c>
      <c r="F64" s="73">
        <v>359200000</v>
      </c>
      <c r="G64" s="73">
        <v>343600000</v>
      </c>
      <c r="H64" s="73">
        <v>443200000</v>
      </c>
      <c r="I64" s="73">
        <v>551300000</v>
      </c>
      <c r="J64" s="73">
        <v>486400000</v>
      </c>
      <c r="K64" s="73">
        <v>334100000</v>
      </c>
      <c r="L64" s="73">
        <v>452700000</v>
      </c>
      <c r="M64" s="73">
        <v>314900000</v>
      </c>
      <c r="N64" s="74">
        <f t="shared" ref="N64:AJ64" si="6">SUM(N62:N63)</f>
        <v>845500000</v>
      </c>
      <c r="O64" s="74">
        <f t="shared" si="6"/>
        <v>885300000</v>
      </c>
      <c r="P64" s="74">
        <f t="shared" si="6"/>
        <v>688900000</v>
      </c>
      <c r="Q64" s="74">
        <f t="shared" si="6"/>
        <v>533000000</v>
      </c>
      <c r="R64" s="74">
        <f t="shared" si="6"/>
        <v>445500000</v>
      </c>
      <c r="S64" s="74">
        <f t="shared" si="6"/>
        <v>352070000</v>
      </c>
      <c r="T64" s="74">
        <f t="shared" si="6"/>
        <v>372012000</v>
      </c>
      <c r="U64" s="74">
        <f t="shared" si="6"/>
        <v>232812000</v>
      </c>
      <c r="V64" s="73">
        <f t="shared" si="6"/>
        <v>332706000</v>
      </c>
      <c r="W64" s="73">
        <f t="shared" si="6"/>
        <v>510306000</v>
      </c>
      <c r="X64" s="73">
        <f t="shared" si="6"/>
        <v>604306000</v>
      </c>
      <c r="Y64" s="73">
        <f t="shared" si="6"/>
        <v>614906000</v>
      </c>
      <c r="Z64" s="73">
        <f t="shared" si="6"/>
        <v>548906000</v>
      </c>
      <c r="AA64" s="73">
        <f t="shared" si="6"/>
        <v>515106000</v>
      </c>
      <c r="AB64" s="73">
        <f t="shared" si="6"/>
        <v>517606000</v>
      </c>
      <c r="AC64" s="73">
        <f t="shared" si="6"/>
        <v>1360506000</v>
      </c>
      <c r="AD64" s="73">
        <f t="shared" si="6"/>
        <v>974906000</v>
      </c>
      <c r="AE64" s="73">
        <f t="shared" si="6"/>
        <v>769206000</v>
      </c>
      <c r="AF64" s="73">
        <f t="shared" si="6"/>
        <v>764206000</v>
      </c>
      <c r="AG64" s="73">
        <f t="shared" si="6"/>
        <v>905900000</v>
      </c>
      <c r="AH64" s="73">
        <f t="shared" si="6"/>
        <v>1222100000</v>
      </c>
      <c r="AI64" s="73">
        <f t="shared" si="6"/>
        <v>1068400000</v>
      </c>
      <c r="AJ64" s="73">
        <f t="shared" si="6"/>
        <v>1112500000</v>
      </c>
      <c r="AK64" s="96"/>
      <c r="AL64" s="73">
        <v>430000000</v>
      </c>
      <c r="AM64" s="73">
        <v>519300000</v>
      </c>
      <c r="AN64" s="73">
        <v>551300000</v>
      </c>
      <c r="AO64" s="73">
        <v>314900000</v>
      </c>
      <c r="AP64" s="74">
        <v>533000000</v>
      </c>
      <c r="AQ64" s="73">
        <v>232812000</v>
      </c>
      <c r="AR64" s="73">
        <v>614900000</v>
      </c>
      <c r="AS64" s="73">
        <f>SUM(AS62:AS63)</f>
        <v>1360500000</v>
      </c>
      <c r="AT64" s="73">
        <f>SUM(AT62:AT63)</f>
        <v>905900000</v>
      </c>
    </row>
    <row r="65" spans="1:46" ht="6.75" customHeight="1" x14ac:dyDescent="0.4">
      <c r="A65" s="58"/>
      <c r="B65" s="51"/>
      <c r="C65" s="51"/>
      <c r="D65" s="51"/>
      <c r="E65" s="51"/>
      <c r="F65" s="51"/>
      <c r="G65" s="51"/>
      <c r="H65" s="51"/>
      <c r="I65" s="51"/>
      <c r="J65" s="51"/>
      <c r="K65" s="51"/>
      <c r="L65" s="51"/>
      <c r="M65" s="51"/>
      <c r="N65" s="50"/>
      <c r="O65" s="50"/>
      <c r="P65" s="50"/>
      <c r="Q65" s="50"/>
      <c r="R65" s="50"/>
      <c r="S65" s="50"/>
      <c r="T65" s="50"/>
      <c r="U65" s="50"/>
      <c r="V65" s="50"/>
      <c r="W65" s="50"/>
      <c r="X65" s="51"/>
      <c r="Y65" s="51"/>
      <c r="Z65" s="51"/>
      <c r="AA65" s="51"/>
      <c r="AB65" s="51"/>
      <c r="AC65" s="51"/>
      <c r="AD65" s="51"/>
      <c r="AE65" s="51"/>
      <c r="AF65" s="51"/>
      <c r="AG65" s="51"/>
      <c r="AH65" s="51"/>
      <c r="AI65" s="51"/>
      <c r="AJ65" s="51"/>
      <c r="AK65" s="96"/>
      <c r="AL65" s="51"/>
      <c r="AM65" s="51"/>
      <c r="AN65" s="51"/>
      <c r="AO65" s="51"/>
      <c r="AP65" s="50"/>
      <c r="AQ65" s="51"/>
      <c r="AR65" s="51"/>
      <c r="AS65" s="51"/>
      <c r="AT65" s="51"/>
    </row>
    <row r="66" spans="1:46" ht="15" customHeight="1" x14ac:dyDescent="0.4">
      <c r="A66" s="58" t="s">
        <v>160</v>
      </c>
      <c r="N66" s="96"/>
      <c r="O66" s="96"/>
      <c r="P66" s="96"/>
      <c r="Q66" s="96"/>
      <c r="R66" s="96"/>
      <c r="S66" s="96"/>
      <c r="T66" s="96"/>
      <c r="U66" s="96"/>
      <c r="V66" s="96"/>
      <c r="W66" s="96"/>
      <c r="AK66" s="96"/>
      <c r="AP66" s="96"/>
    </row>
    <row r="67" spans="1:46" ht="15" customHeight="1" x14ac:dyDescent="0.4">
      <c r="A67" s="62" t="s">
        <v>161</v>
      </c>
      <c r="B67" s="75">
        <v>25500000</v>
      </c>
      <c r="C67" s="75">
        <v>18700000</v>
      </c>
      <c r="D67" s="75">
        <v>28500000</v>
      </c>
      <c r="E67" s="75">
        <v>25800000</v>
      </c>
      <c r="F67" s="75">
        <v>39900000</v>
      </c>
      <c r="G67" s="75">
        <v>35500000</v>
      </c>
      <c r="H67" s="75">
        <v>31600000</v>
      </c>
      <c r="I67" s="75">
        <v>37100000</v>
      </c>
      <c r="J67" s="75">
        <v>34700000</v>
      </c>
      <c r="K67" s="75">
        <v>29700000</v>
      </c>
      <c r="L67" s="75">
        <v>41500000</v>
      </c>
      <c r="M67" s="75">
        <v>39900000</v>
      </c>
      <c r="N67" s="76">
        <v>24000000</v>
      </c>
      <c r="O67" s="76">
        <v>43300000</v>
      </c>
      <c r="P67" s="76">
        <v>43800000</v>
      </c>
      <c r="Q67" s="76">
        <v>16200000</v>
      </c>
      <c r="R67" s="76">
        <v>19700000</v>
      </c>
      <c r="S67" s="76">
        <v>14400000</v>
      </c>
      <c r="T67" s="76">
        <v>18300000</v>
      </c>
      <c r="U67" s="76">
        <v>53400000</v>
      </c>
      <c r="V67" s="76">
        <v>34500000</v>
      </c>
      <c r="W67" s="76">
        <v>33400000</v>
      </c>
      <c r="X67" s="75">
        <v>26200000</v>
      </c>
      <c r="Y67" s="75">
        <v>50600000</v>
      </c>
      <c r="Z67" s="75">
        <v>26600000</v>
      </c>
      <c r="AA67" s="75">
        <v>35300000</v>
      </c>
      <c r="AB67" s="75">
        <v>58500000</v>
      </c>
      <c r="AC67" s="75">
        <v>51200000</v>
      </c>
      <c r="AD67" s="75">
        <v>43600000</v>
      </c>
      <c r="AE67" s="75">
        <v>24500000</v>
      </c>
      <c r="AF67" s="75">
        <v>44800000</v>
      </c>
      <c r="AG67" s="75">
        <v>34400000</v>
      </c>
      <c r="AH67" s="75">
        <v>12400000</v>
      </c>
      <c r="AI67" s="75">
        <v>7900000</v>
      </c>
      <c r="AJ67" s="75">
        <v>30000000</v>
      </c>
      <c r="AK67" s="96"/>
      <c r="AL67" s="75">
        <v>44900000</v>
      </c>
      <c r="AM67" s="75">
        <v>98500000</v>
      </c>
      <c r="AN67" s="75">
        <v>144100000</v>
      </c>
      <c r="AO67" s="75">
        <v>145800000</v>
      </c>
      <c r="AP67" s="75">
        <v>127300000</v>
      </c>
      <c r="AQ67" s="75">
        <v>105800000</v>
      </c>
      <c r="AR67" s="75">
        <v>144700000</v>
      </c>
      <c r="AS67" s="75">
        <v>171600000</v>
      </c>
      <c r="AT67" s="75">
        <v>147300000</v>
      </c>
    </row>
    <row r="68" spans="1:46" ht="15" customHeight="1" x14ac:dyDescent="0.4">
      <c r="A68" s="58"/>
      <c r="B68" s="95"/>
      <c r="C68" s="95"/>
      <c r="D68" s="95"/>
      <c r="E68" s="95"/>
      <c r="F68" s="95"/>
      <c r="G68" s="95"/>
      <c r="H68" s="95"/>
      <c r="I68" s="95"/>
      <c r="J68" s="95"/>
      <c r="K68" s="95"/>
      <c r="L68" s="95"/>
      <c r="M68" s="95"/>
      <c r="N68" s="96"/>
      <c r="O68" s="96"/>
      <c r="P68" s="96"/>
      <c r="Q68" s="96"/>
      <c r="R68" s="96"/>
      <c r="S68" s="96"/>
      <c r="T68" s="96"/>
      <c r="U68" s="96"/>
      <c r="V68" s="96"/>
      <c r="W68" s="96"/>
      <c r="AK68" s="96"/>
      <c r="AP68" s="96"/>
    </row>
    <row r="69" spans="1:46" ht="15" customHeight="1" x14ac:dyDescent="0.4">
      <c r="A69" s="58" t="s">
        <v>162</v>
      </c>
      <c r="B69" s="77"/>
      <c r="C69" s="77"/>
      <c r="D69" s="77"/>
      <c r="E69" s="77"/>
      <c r="F69" s="77"/>
      <c r="G69" s="77"/>
      <c r="H69" s="77"/>
      <c r="I69" s="77"/>
      <c r="J69" s="77"/>
      <c r="K69" s="77"/>
      <c r="L69" s="77"/>
      <c r="M69" s="77"/>
      <c r="N69" s="87"/>
      <c r="O69" s="87"/>
      <c r="P69" s="87"/>
      <c r="Q69" s="87"/>
      <c r="R69" s="87"/>
      <c r="S69" s="87"/>
      <c r="T69" s="87"/>
      <c r="U69" s="87"/>
      <c r="V69" s="87"/>
      <c r="W69" s="87"/>
      <c r="AK69" s="96"/>
      <c r="AL69" s="98"/>
      <c r="AM69" s="98"/>
      <c r="AP69" s="46"/>
    </row>
    <row r="70" spans="1:46" ht="15" customHeight="1" x14ac:dyDescent="0.4">
      <c r="A70" s="58" t="s">
        <v>163</v>
      </c>
      <c r="B70" s="60">
        <v>61800000</v>
      </c>
      <c r="C70" s="60">
        <v>111900000</v>
      </c>
      <c r="D70" s="60">
        <v>128000000</v>
      </c>
      <c r="E70" s="60">
        <v>123700000</v>
      </c>
      <c r="F70" s="60">
        <v>63200000</v>
      </c>
      <c r="G70" s="60">
        <v>128800000</v>
      </c>
      <c r="H70" s="60">
        <v>149700000</v>
      </c>
      <c r="I70" s="60">
        <v>186800000</v>
      </c>
      <c r="J70" s="60">
        <v>53300000</v>
      </c>
      <c r="K70" s="60">
        <v>145900000</v>
      </c>
      <c r="L70" s="60">
        <v>200900000</v>
      </c>
      <c r="M70" s="60">
        <v>170700000</v>
      </c>
      <c r="N70" s="61">
        <f t="shared" ref="N70:AJ70" si="7">N30</f>
        <v>115700000</v>
      </c>
      <c r="O70" s="61">
        <f t="shared" si="7"/>
        <v>219900000</v>
      </c>
      <c r="P70" s="61">
        <f t="shared" si="7"/>
        <v>231500000</v>
      </c>
      <c r="Q70" s="61">
        <f t="shared" si="7"/>
        <v>162700000</v>
      </c>
      <c r="R70" s="61">
        <f t="shared" si="7"/>
        <v>141400000</v>
      </c>
      <c r="S70" s="61">
        <f t="shared" si="7"/>
        <v>209870000</v>
      </c>
      <c r="T70" s="61">
        <f t="shared" si="7"/>
        <v>251442000</v>
      </c>
      <c r="U70" s="61">
        <f t="shared" si="7"/>
        <v>194600000</v>
      </c>
      <c r="V70" s="61">
        <f t="shared" si="7"/>
        <v>139894000</v>
      </c>
      <c r="W70" s="61">
        <f t="shared" si="7"/>
        <v>187600000</v>
      </c>
      <c r="X70" s="61">
        <f t="shared" si="7"/>
        <v>255900000</v>
      </c>
      <c r="Y70" s="61">
        <f t="shared" si="7"/>
        <v>200300000</v>
      </c>
      <c r="Z70" s="61">
        <f t="shared" si="7"/>
        <v>175500000</v>
      </c>
      <c r="AA70" s="61">
        <f t="shared" si="7"/>
        <v>230600000</v>
      </c>
      <c r="AB70" s="61">
        <f t="shared" si="7"/>
        <v>274200000</v>
      </c>
      <c r="AC70" s="61">
        <f t="shared" si="7"/>
        <v>213800000</v>
      </c>
      <c r="AD70" s="61">
        <f t="shared" si="7"/>
        <v>153800000</v>
      </c>
      <c r="AE70" s="61">
        <f t="shared" si="7"/>
        <v>260500000</v>
      </c>
      <c r="AF70" s="61">
        <f t="shared" si="7"/>
        <v>302100000</v>
      </c>
      <c r="AG70" s="61">
        <f t="shared" si="7"/>
        <v>235400000</v>
      </c>
      <c r="AH70" s="61">
        <f t="shared" si="7"/>
        <v>204500000</v>
      </c>
      <c r="AI70" s="61">
        <f t="shared" si="7"/>
        <v>238500000</v>
      </c>
      <c r="AJ70" s="60">
        <f t="shared" si="7"/>
        <v>259200000</v>
      </c>
      <c r="AK70" s="96"/>
      <c r="AL70" s="60">
        <v>330300000</v>
      </c>
      <c r="AM70" s="60">
        <v>425400000</v>
      </c>
      <c r="AN70" s="60">
        <v>528500000</v>
      </c>
      <c r="AO70" s="60">
        <v>570800000</v>
      </c>
      <c r="AP70" s="61">
        <v>729800000</v>
      </c>
      <c r="AQ70" s="60">
        <v>797312000</v>
      </c>
      <c r="AR70" s="60">
        <v>783700000</v>
      </c>
      <c r="AS70" s="60">
        <f>AS30</f>
        <v>894100000</v>
      </c>
      <c r="AT70" s="60">
        <f>AT30</f>
        <v>951800000</v>
      </c>
    </row>
    <row r="71" spans="1:46" ht="15.95" customHeight="1" x14ac:dyDescent="0.4">
      <c r="A71" s="78" t="s">
        <v>164</v>
      </c>
      <c r="B71" s="79">
        <v>0.2</v>
      </c>
      <c r="C71" s="79">
        <v>0.33</v>
      </c>
      <c r="D71" s="79">
        <v>0.36</v>
      </c>
      <c r="E71" s="79">
        <v>0.33</v>
      </c>
      <c r="F71" s="80">
        <v>0.16</v>
      </c>
      <c r="G71" s="80">
        <v>0.32</v>
      </c>
      <c r="H71" s="80">
        <v>0.35</v>
      </c>
      <c r="I71" s="80">
        <v>0.42</v>
      </c>
      <c r="J71" s="80">
        <v>0.12</v>
      </c>
      <c r="K71" s="80">
        <v>0.31</v>
      </c>
      <c r="L71" s="80">
        <v>0.41</v>
      </c>
      <c r="M71" s="80">
        <v>0.34</v>
      </c>
      <c r="N71" s="81">
        <f>N70/1000000/'P&amp;L'!N6</f>
        <v>0.22615324472243939</v>
      </c>
      <c r="O71" s="81">
        <f>O70/1000000/'P&amp;L'!O6</f>
        <v>0.41443648699585373</v>
      </c>
      <c r="P71" s="81">
        <f>P70/1000000/'P&amp;L'!P6</f>
        <v>0.42075608869501996</v>
      </c>
      <c r="Q71" s="81">
        <v>0.28770999115826701</v>
      </c>
      <c r="R71" s="81">
        <v>0.25142247510668603</v>
      </c>
      <c r="S71" s="81">
        <v>0.36645713287934301</v>
      </c>
      <c r="T71" s="81">
        <v>0.42545177664974598</v>
      </c>
      <c r="U71" s="81">
        <v>0.32498329993320002</v>
      </c>
      <c r="V71" s="81">
        <v>0.228921616756668</v>
      </c>
      <c r="W71" s="81">
        <v>0.30136546184738999</v>
      </c>
      <c r="X71" s="80">
        <v>0.40426540284360202</v>
      </c>
      <c r="Y71" s="80">
        <v>0.31543307086614197</v>
      </c>
      <c r="Z71" s="80">
        <v>0.27799778235387301</v>
      </c>
      <c r="AA71" s="80">
        <v>0.36343577620173401</v>
      </c>
      <c r="AB71" s="80">
        <v>0.43</v>
      </c>
      <c r="AC71" s="80">
        <v>0.33219390926040998</v>
      </c>
      <c r="AD71" s="80">
        <v>0.24619817512406</v>
      </c>
      <c r="AE71" s="80">
        <v>0.41633370624900101</v>
      </c>
      <c r="AF71" s="80">
        <v>0.47619798234552302</v>
      </c>
      <c r="AG71" s="80">
        <v>0.37000943099654199</v>
      </c>
      <c r="AH71" s="80">
        <v>0.32486100079428099</v>
      </c>
      <c r="AI71" s="80">
        <v>0.37767220902612803</v>
      </c>
      <c r="AJ71" s="80">
        <f>AJ70/1000000/'P&amp;L'!AJ6</f>
        <v>0.40671583241801351</v>
      </c>
      <c r="AK71" s="96"/>
      <c r="AL71" s="79">
        <v>0.3</v>
      </c>
      <c r="AM71" s="79">
        <v>0.31</v>
      </c>
      <c r="AN71" s="80">
        <v>0.31812436044061898</v>
      </c>
      <c r="AO71" s="80">
        <v>0.3</v>
      </c>
      <c r="AP71" s="81">
        <v>0.33819917512396303</v>
      </c>
      <c r="AQ71" s="80">
        <v>0.34294464278033499</v>
      </c>
      <c r="AR71" s="80">
        <v>0.31</v>
      </c>
      <c r="AS71" s="80">
        <f>AS70/1000000/'P&amp;L'!AS6</f>
        <v>0.35087512754100936</v>
      </c>
      <c r="AT71" s="80">
        <f>AT70/1000000/'P&amp;L'!AT6</f>
        <v>0.37754859182863942</v>
      </c>
    </row>
    <row r="72" spans="1:46" ht="15" customHeight="1" x14ac:dyDescent="0.4">
      <c r="A72" s="58" t="s">
        <v>165</v>
      </c>
      <c r="B72" s="82">
        <v>-9900000</v>
      </c>
      <c r="C72" s="82">
        <v>-9700000</v>
      </c>
      <c r="D72" s="82">
        <v>-8000000</v>
      </c>
      <c r="E72" s="82">
        <v>-35400000</v>
      </c>
      <c r="F72" s="82">
        <v>-29700000</v>
      </c>
      <c r="G72" s="82">
        <v>-33700000</v>
      </c>
      <c r="H72" s="82">
        <v>-47200000</v>
      </c>
      <c r="I72" s="82">
        <v>-25500000</v>
      </c>
      <c r="J72" s="82">
        <v>-27800000</v>
      </c>
      <c r="K72" s="82">
        <v>-26100000</v>
      </c>
      <c r="L72" s="82">
        <v>-13900000</v>
      </c>
      <c r="M72" s="82">
        <v>-12300000</v>
      </c>
      <c r="N72" s="83">
        <f>N32</f>
        <v>-6900000</v>
      </c>
      <c r="O72" s="83">
        <f>O32</f>
        <v>-3900000</v>
      </c>
      <c r="P72" s="83">
        <f>P32</f>
        <v>-10000000</v>
      </c>
      <c r="Q72" s="83">
        <v>-1300000</v>
      </c>
      <c r="R72" s="83">
        <v>-10700000</v>
      </c>
      <c r="S72" s="83">
        <f t="shared" ref="S72:AJ72" si="8">S32</f>
        <v>-4000000</v>
      </c>
      <c r="T72" s="83">
        <f t="shared" si="8"/>
        <v>-6200000</v>
      </c>
      <c r="U72" s="83">
        <f t="shared" si="8"/>
        <v>-12900000</v>
      </c>
      <c r="V72" s="83">
        <f t="shared" si="8"/>
        <v>-1900000</v>
      </c>
      <c r="W72" s="83">
        <f t="shared" si="8"/>
        <v>-3000000</v>
      </c>
      <c r="X72" s="83">
        <f t="shared" si="8"/>
        <v>-9400000</v>
      </c>
      <c r="Y72" s="83">
        <f t="shared" si="8"/>
        <v>-10000000</v>
      </c>
      <c r="Z72" s="83">
        <f t="shared" si="8"/>
        <v>-9200000</v>
      </c>
      <c r="AA72" s="83">
        <f t="shared" si="8"/>
        <v>-5900000</v>
      </c>
      <c r="AB72" s="83">
        <f t="shared" si="8"/>
        <v>-4100000</v>
      </c>
      <c r="AC72" s="83">
        <f t="shared" si="8"/>
        <v>-3300000</v>
      </c>
      <c r="AD72" s="83">
        <f t="shared" si="8"/>
        <v>-100000</v>
      </c>
      <c r="AE72" s="83">
        <f t="shared" si="8"/>
        <v>-2000000</v>
      </c>
      <c r="AF72" s="83">
        <f t="shared" si="8"/>
        <v>-8400000</v>
      </c>
      <c r="AG72" s="83">
        <f t="shared" si="8"/>
        <v>-10500000</v>
      </c>
      <c r="AH72" s="83">
        <f t="shared" si="8"/>
        <v>-1200000</v>
      </c>
      <c r="AI72" s="83">
        <f t="shared" si="8"/>
        <v>-3300000</v>
      </c>
      <c r="AJ72" s="82">
        <f t="shared" si="8"/>
        <v>-7400000</v>
      </c>
      <c r="AK72" s="96"/>
      <c r="AL72" s="82">
        <v>-25300000</v>
      </c>
      <c r="AM72" s="82">
        <v>-63000000</v>
      </c>
      <c r="AN72" s="82">
        <v>-136100000</v>
      </c>
      <c r="AO72" s="82">
        <v>-80100000</v>
      </c>
      <c r="AP72" s="83">
        <v>-22100000</v>
      </c>
      <c r="AQ72" s="82">
        <v>-33800000</v>
      </c>
      <c r="AR72" s="82">
        <v>-24300000</v>
      </c>
      <c r="AS72" s="82">
        <v>-22500000</v>
      </c>
      <c r="AT72" s="82">
        <v>-21000000</v>
      </c>
    </row>
    <row r="73" spans="1:46" ht="15" customHeight="1" x14ac:dyDescent="0.4">
      <c r="A73" s="58" t="s">
        <v>166</v>
      </c>
      <c r="B73" s="73">
        <v>51900000</v>
      </c>
      <c r="C73" s="73">
        <v>102200000</v>
      </c>
      <c r="D73" s="73">
        <v>120000000</v>
      </c>
      <c r="E73" s="73">
        <v>88300000</v>
      </c>
      <c r="F73" s="73">
        <v>33500000</v>
      </c>
      <c r="G73" s="73">
        <v>95100000</v>
      </c>
      <c r="H73" s="73">
        <v>102500000</v>
      </c>
      <c r="I73" s="73">
        <v>161300000</v>
      </c>
      <c r="J73" s="73">
        <v>25500000</v>
      </c>
      <c r="K73" s="73">
        <v>119800000</v>
      </c>
      <c r="L73" s="73">
        <v>187000000</v>
      </c>
      <c r="M73" s="73">
        <v>158400000</v>
      </c>
      <c r="N73" s="74">
        <f t="shared" ref="N73:AJ73" si="9">N70+N72</f>
        <v>108800000</v>
      </c>
      <c r="O73" s="74">
        <f t="shared" si="9"/>
        <v>216000000</v>
      </c>
      <c r="P73" s="74">
        <f t="shared" si="9"/>
        <v>221500000</v>
      </c>
      <c r="Q73" s="74">
        <f t="shared" si="9"/>
        <v>161400000</v>
      </c>
      <c r="R73" s="74">
        <f t="shared" si="9"/>
        <v>130700000</v>
      </c>
      <c r="S73" s="74">
        <f t="shared" si="9"/>
        <v>205870000</v>
      </c>
      <c r="T73" s="74">
        <f t="shared" si="9"/>
        <v>245242000</v>
      </c>
      <c r="U73" s="74">
        <f t="shared" si="9"/>
        <v>181700000</v>
      </c>
      <c r="V73" s="74">
        <f t="shared" si="9"/>
        <v>137994000</v>
      </c>
      <c r="W73" s="74">
        <f t="shared" si="9"/>
        <v>184600000</v>
      </c>
      <c r="X73" s="74">
        <f t="shared" si="9"/>
        <v>246500000</v>
      </c>
      <c r="Y73" s="74">
        <f t="shared" si="9"/>
        <v>190300000</v>
      </c>
      <c r="Z73" s="74">
        <f t="shared" si="9"/>
        <v>166300000</v>
      </c>
      <c r="AA73" s="74">
        <f t="shared" si="9"/>
        <v>224700000</v>
      </c>
      <c r="AB73" s="74">
        <f t="shared" si="9"/>
        <v>270100000</v>
      </c>
      <c r="AC73" s="74">
        <f t="shared" si="9"/>
        <v>210500000</v>
      </c>
      <c r="AD73" s="74">
        <f t="shared" si="9"/>
        <v>153700000</v>
      </c>
      <c r="AE73" s="74">
        <f t="shared" si="9"/>
        <v>258500000</v>
      </c>
      <c r="AF73" s="74">
        <f t="shared" si="9"/>
        <v>293700000</v>
      </c>
      <c r="AG73" s="74">
        <f t="shared" si="9"/>
        <v>224900000</v>
      </c>
      <c r="AH73" s="74">
        <f t="shared" si="9"/>
        <v>203300000</v>
      </c>
      <c r="AI73" s="74">
        <f t="shared" si="9"/>
        <v>235200000</v>
      </c>
      <c r="AJ73" s="73">
        <f t="shared" si="9"/>
        <v>251800000</v>
      </c>
      <c r="AK73" s="96"/>
      <c r="AL73" s="73">
        <v>305000000</v>
      </c>
      <c r="AM73" s="73">
        <v>362400000</v>
      </c>
      <c r="AN73" s="73">
        <v>392400000</v>
      </c>
      <c r="AO73" s="73">
        <v>490700000</v>
      </c>
      <c r="AP73" s="74">
        <v>707700000</v>
      </c>
      <c r="AQ73" s="73">
        <v>763512000</v>
      </c>
      <c r="AR73" s="73">
        <v>759400000</v>
      </c>
      <c r="AS73" s="73">
        <v>871600000</v>
      </c>
      <c r="AT73" s="73">
        <f>AT70+AT72</f>
        <v>930800000</v>
      </c>
    </row>
    <row r="74" spans="1:46" ht="15" customHeight="1" x14ac:dyDescent="0.4">
      <c r="A74" s="78" t="s">
        <v>167</v>
      </c>
      <c r="B74" s="84">
        <v>0.16</v>
      </c>
      <c r="C74" s="84">
        <v>0.3</v>
      </c>
      <c r="D74" s="84">
        <v>0.33</v>
      </c>
      <c r="E74" s="84">
        <v>0.23</v>
      </c>
      <c r="F74" s="85">
        <v>0.09</v>
      </c>
      <c r="G74" s="85">
        <v>0.24</v>
      </c>
      <c r="H74" s="85">
        <v>0.24</v>
      </c>
      <c r="I74" s="85">
        <v>0.36</v>
      </c>
      <c r="J74" s="85">
        <v>0.06</v>
      </c>
      <c r="K74" s="85">
        <v>0.26</v>
      </c>
      <c r="L74" s="85">
        <v>0.38</v>
      </c>
      <c r="M74" s="85">
        <v>0.31</v>
      </c>
      <c r="N74" s="86">
        <f>N73/1000000/'P&amp;L'!N6</f>
        <v>0.21266614542611414</v>
      </c>
      <c r="O74" s="86">
        <f>O73/1000000/'P&amp;L'!O6</f>
        <v>0.40708631737655482</v>
      </c>
      <c r="P74" s="86">
        <f>P73/1000000/'P&amp;L'!P6</f>
        <v>0.4025808796801163</v>
      </c>
      <c r="Q74" s="86">
        <v>0.28541114058355399</v>
      </c>
      <c r="R74" s="86">
        <v>0.23239687055476499</v>
      </c>
      <c r="S74" s="86">
        <v>0.35947267330190302</v>
      </c>
      <c r="T74" s="86">
        <v>0.41496108291032102</v>
      </c>
      <c r="U74" s="86">
        <v>0.303440213760855</v>
      </c>
      <c r="V74" s="86">
        <v>0.225812469317624</v>
      </c>
      <c r="W74" s="86">
        <v>0.296546184738956</v>
      </c>
      <c r="X74" s="85">
        <v>0.38941548183254299</v>
      </c>
      <c r="Y74" s="85">
        <v>0.29968503937007901</v>
      </c>
      <c r="Z74" s="85">
        <v>0.26342467923332802</v>
      </c>
      <c r="AA74" s="85">
        <v>0.35413711583924301</v>
      </c>
      <c r="AB74" s="85">
        <v>0.42</v>
      </c>
      <c r="AC74" s="85">
        <v>0.32706650093225598</v>
      </c>
      <c r="AD74" s="85">
        <v>0.24603809828717799</v>
      </c>
      <c r="AE74" s="85">
        <v>0.41313728623941198</v>
      </c>
      <c r="AF74" s="85">
        <v>0.462957124842371</v>
      </c>
      <c r="AG74" s="85">
        <v>0.35350518704809802</v>
      </c>
      <c r="AH74" s="85">
        <v>0.32295472597299402</v>
      </c>
      <c r="AI74" s="85">
        <v>0.372446555819477</v>
      </c>
      <c r="AJ74" s="85">
        <f>AJ73/1000000/'P&amp;L'!AJ6</f>
        <v>0.39510434646163506</v>
      </c>
      <c r="AK74" s="96"/>
      <c r="AL74" s="84">
        <v>0.28000000000000003</v>
      </c>
      <c r="AM74" s="84">
        <v>0.26</v>
      </c>
      <c r="AN74" s="85">
        <v>0.23620056582194701</v>
      </c>
      <c r="AO74" s="85">
        <v>0.26</v>
      </c>
      <c r="AP74" s="86">
        <v>0.32795773668844702</v>
      </c>
      <c r="AQ74" s="85">
        <v>0.32840638307024</v>
      </c>
      <c r="AR74" s="85">
        <v>0.3</v>
      </c>
      <c r="AS74" s="85">
        <v>0.34204536535593799</v>
      </c>
      <c r="AT74" s="85">
        <v>0.36921856406187997</v>
      </c>
    </row>
    <row r="75" spans="1:46" ht="15" customHeight="1" x14ac:dyDescent="0.4">
      <c r="A75" s="58" t="s">
        <v>168</v>
      </c>
      <c r="B75" s="13">
        <v>0</v>
      </c>
      <c r="C75" s="13">
        <v>0</v>
      </c>
      <c r="D75" s="13">
        <v>0</v>
      </c>
      <c r="E75" s="13">
        <v>0</v>
      </c>
      <c r="F75" s="13">
        <v>0</v>
      </c>
      <c r="G75" s="13">
        <v>0</v>
      </c>
      <c r="H75" s="13">
        <v>0</v>
      </c>
      <c r="I75" s="13">
        <v>0</v>
      </c>
      <c r="J75" s="13">
        <v>0</v>
      </c>
      <c r="K75" s="13">
        <v>0</v>
      </c>
      <c r="L75" s="13">
        <v>0</v>
      </c>
      <c r="M75" s="13">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67">
        <v>20700000</v>
      </c>
      <c r="AE75" s="67">
        <v>17916757</v>
      </c>
      <c r="AF75" s="67">
        <v>20500000</v>
      </c>
      <c r="AG75" s="67">
        <v>25600000</v>
      </c>
      <c r="AH75" s="67">
        <v>33100000</v>
      </c>
      <c r="AI75" s="67">
        <v>48300000</v>
      </c>
      <c r="AJ75" s="67">
        <v>52100000</v>
      </c>
      <c r="AK75" s="96"/>
      <c r="AL75" s="13">
        <v>0</v>
      </c>
      <c r="AM75" s="13">
        <v>0</v>
      </c>
      <c r="AN75" s="13">
        <v>0</v>
      </c>
      <c r="AO75" s="13">
        <v>0</v>
      </c>
      <c r="AP75" s="12">
        <v>0</v>
      </c>
      <c r="AQ75" s="13">
        <v>0</v>
      </c>
      <c r="AR75" s="13">
        <v>0</v>
      </c>
      <c r="AS75" s="12">
        <v>0</v>
      </c>
      <c r="AT75" s="67">
        <f>SUM(AD75:AG75)</f>
        <v>84716757</v>
      </c>
    </row>
    <row r="76" spans="1:46" ht="15" customHeight="1" x14ac:dyDescent="0.4">
      <c r="A76" s="58" t="s">
        <v>169</v>
      </c>
      <c r="B76" s="73">
        <v>0</v>
      </c>
      <c r="C76" s="73">
        <v>0</v>
      </c>
      <c r="D76" s="73">
        <v>0</v>
      </c>
      <c r="E76" s="73">
        <v>0</v>
      </c>
      <c r="F76" s="73">
        <v>0</v>
      </c>
      <c r="G76" s="73">
        <v>0</v>
      </c>
      <c r="H76" s="73">
        <v>0</v>
      </c>
      <c r="I76" s="73">
        <v>0</v>
      </c>
      <c r="J76" s="73">
        <v>0</v>
      </c>
      <c r="K76" s="73">
        <v>0</v>
      </c>
      <c r="L76" s="73">
        <v>0</v>
      </c>
      <c r="M76" s="73">
        <v>0</v>
      </c>
      <c r="N76" s="73">
        <v>0</v>
      </c>
      <c r="O76" s="73">
        <v>0</v>
      </c>
      <c r="P76" s="73">
        <v>0</v>
      </c>
      <c r="Q76" s="73">
        <v>0</v>
      </c>
      <c r="R76" s="73">
        <v>0</v>
      </c>
      <c r="S76" s="73">
        <v>0</v>
      </c>
      <c r="T76" s="73">
        <v>0</v>
      </c>
      <c r="U76" s="73">
        <v>0</v>
      </c>
      <c r="V76" s="73">
        <v>0</v>
      </c>
      <c r="W76" s="73">
        <v>0</v>
      </c>
      <c r="X76" s="73">
        <v>0</v>
      </c>
      <c r="Y76" s="73">
        <v>0</v>
      </c>
      <c r="Z76" s="73">
        <v>0</v>
      </c>
      <c r="AA76" s="73">
        <v>0</v>
      </c>
      <c r="AB76" s="73">
        <v>0</v>
      </c>
      <c r="AC76" s="73">
        <v>0</v>
      </c>
      <c r="AD76" s="73">
        <v>174400000</v>
      </c>
      <c r="AE76" s="73">
        <v>276416757</v>
      </c>
      <c r="AF76" s="73">
        <v>314200000</v>
      </c>
      <c r="AG76" s="73">
        <v>250500000</v>
      </c>
      <c r="AH76" s="73">
        <v>236400000</v>
      </c>
      <c r="AI76" s="73">
        <v>283500000</v>
      </c>
      <c r="AJ76" s="73">
        <f>AJ73+AJ75</f>
        <v>303900000</v>
      </c>
      <c r="AK76" s="96"/>
      <c r="AL76" s="73">
        <v>0</v>
      </c>
      <c r="AM76" s="73">
        <v>0</v>
      </c>
      <c r="AN76" s="73">
        <v>0</v>
      </c>
      <c r="AO76" s="73">
        <v>0</v>
      </c>
      <c r="AP76" s="73">
        <v>0</v>
      </c>
      <c r="AQ76" s="73">
        <v>0</v>
      </c>
      <c r="AR76" s="73">
        <v>0</v>
      </c>
      <c r="AS76" s="73">
        <v>0</v>
      </c>
      <c r="AT76" s="73">
        <f>SUM(AD76:AG76)</f>
        <v>1015516757</v>
      </c>
    </row>
    <row r="77" spans="1:46" ht="15" customHeight="1" x14ac:dyDescent="0.4">
      <c r="A77" s="58" t="s">
        <v>170</v>
      </c>
      <c r="B77" s="51"/>
      <c r="C77" s="51"/>
      <c r="D77" s="51"/>
      <c r="E77" s="51"/>
      <c r="F77" s="51"/>
      <c r="G77" s="51"/>
      <c r="H77" s="51"/>
      <c r="I77" s="51"/>
      <c r="J77" s="51"/>
      <c r="K77" s="51"/>
      <c r="L77" s="51"/>
      <c r="M77" s="51"/>
      <c r="N77" s="50"/>
      <c r="O77" s="50"/>
      <c r="P77" s="50"/>
      <c r="Q77" s="50"/>
      <c r="R77" s="50"/>
      <c r="S77" s="50"/>
      <c r="T77" s="50"/>
      <c r="U77" s="50"/>
      <c r="V77" s="50"/>
      <c r="W77" s="50"/>
      <c r="X77" s="51"/>
      <c r="Y77" s="51"/>
      <c r="Z77" s="51"/>
      <c r="AA77" s="51"/>
      <c r="AB77" s="51"/>
      <c r="AC77" s="51"/>
      <c r="AD77" s="51"/>
      <c r="AE77" s="51"/>
      <c r="AF77" s="51"/>
      <c r="AG77" s="51"/>
      <c r="AH77" s="51"/>
      <c r="AI77" s="51"/>
      <c r="AJ77" s="51"/>
      <c r="AK77" s="96"/>
      <c r="AL77" s="51"/>
      <c r="AM77" s="51"/>
      <c r="AN77" s="51"/>
      <c r="AO77" s="51"/>
      <c r="AP77" s="50"/>
      <c r="AQ77" s="51"/>
      <c r="AR77" s="51"/>
      <c r="AS77" s="51"/>
      <c r="AT77" s="51"/>
    </row>
    <row r="78" spans="1:46" ht="40.9" customHeight="1" x14ac:dyDescent="0.4">
      <c r="A78" s="20" t="s">
        <v>171</v>
      </c>
      <c r="B78" s="75">
        <v>600000</v>
      </c>
      <c r="C78" s="75">
        <v>1600000</v>
      </c>
      <c r="D78" s="75">
        <v>2500000</v>
      </c>
      <c r="E78" s="75">
        <v>28200000</v>
      </c>
      <c r="F78" s="75">
        <v>7500000</v>
      </c>
      <c r="G78" s="75">
        <v>14400000</v>
      </c>
      <c r="H78" s="75">
        <v>29200000</v>
      </c>
      <c r="I78" s="75">
        <v>13200000</v>
      </c>
      <c r="J78" s="75">
        <v>12700000</v>
      </c>
      <c r="K78" s="75">
        <v>8200000</v>
      </c>
      <c r="L78" s="75">
        <v>3000000</v>
      </c>
      <c r="M78" s="75">
        <v>2000000</v>
      </c>
      <c r="N78" s="76">
        <v>0</v>
      </c>
      <c r="O78" s="76">
        <v>0</v>
      </c>
      <c r="P78" s="76">
        <v>0</v>
      </c>
      <c r="Q78" s="76">
        <v>0</v>
      </c>
      <c r="R78" s="76">
        <v>0</v>
      </c>
      <c r="S78" s="76">
        <v>0</v>
      </c>
      <c r="T78" s="76">
        <v>0</v>
      </c>
      <c r="U78" s="76">
        <v>0</v>
      </c>
      <c r="V78" s="76">
        <v>0</v>
      </c>
      <c r="W78" s="76">
        <v>0</v>
      </c>
      <c r="X78" s="75">
        <v>0</v>
      </c>
      <c r="Y78" s="75">
        <v>0</v>
      </c>
      <c r="Z78" s="75">
        <v>0</v>
      </c>
      <c r="AA78" s="75">
        <v>0</v>
      </c>
      <c r="AB78" s="75">
        <v>0</v>
      </c>
      <c r="AC78" s="75">
        <v>0</v>
      </c>
      <c r="AD78" s="75">
        <v>0</v>
      </c>
      <c r="AE78" s="75">
        <v>0</v>
      </c>
      <c r="AF78" s="75">
        <v>0</v>
      </c>
      <c r="AG78" s="75">
        <v>0</v>
      </c>
      <c r="AH78" s="75">
        <v>0</v>
      </c>
      <c r="AI78" s="75">
        <v>0</v>
      </c>
      <c r="AJ78" s="75">
        <v>0</v>
      </c>
      <c r="AK78" s="96"/>
      <c r="AL78" s="75">
        <v>0</v>
      </c>
      <c r="AM78" s="75">
        <v>32900000</v>
      </c>
      <c r="AN78" s="75">
        <v>64300000</v>
      </c>
      <c r="AO78" s="75">
        <v>25900000</v>
      </c>
      <c r="AP78" s="76">
        <v>0</v>
      </c>
      <c r="AQ78" s="75">
        <v>0</v>
      </c>
      <c r="AR78" s="75">
        <v>0</v>
      </c>
      <c r="AS78" s="75">
        <v>0</v>
      </c>
      <c r="AT78" s="75">
        <v>0</v>
      </c>
    </row>
    <row r="79" spans="1:46" ht="25.9" customHeight="1" x14ac:dyDescent="0.45">
      <c r="A79" s="20" t="s">
        <v>172</v>
      </c>
      <c r="B79" s="75">
        <v>0</v>
      </c>
      <c r="C79" s="75">
        <v>0</v>
      </c>
      <c r="D79" s="75">
        <v>0</v>
      </c>
      <c r="E79" s="75">
        <v>0</v>
      </c>
      <c r="F79" s="75">
        <v>0</v>
      </c>
      <c r="G79" s="75">
        <v>0</v>
      </c>
      <c r="H79" s="75">
        <v>0</v>
      </c>
      <c r="I79" s="75">
        <v>0</v>
      </c>
      <c r="J79" s="75">
        <v>16200000</v>
      </c>
      <c r="K79" s="75">
        <v>4000000</v>
      </c>
      <c r="L79" s="75">
        <v>4000000</v>
      </c>
      <c r="M79" s="75">
        <v>4100000</v>
      </c>
      <c r="N79" s="76">
        <v>4042019</v>
      </c>
      <c r="O79" s="76">
        <v>4042019</v>
      </c>
      <c r="P79" s="76">
        <v>4062019</v>
      </c>
      <c r="Q79" s="76">
        <v>4062019</v>
      </c>
      <c r="R79" s="76">
        <v>14277046.880000001</v>
      </c>
      <c r="S79" s="76">
        <v>0</v>
      </c>
      <c r="T79" s="76">
        <v>0</v>
      </c>
      <c r="U79" s="76">
        <v>34748855.990000002</v>
      </c>
      <c r="V79" s="76">
        <v>10743339.220000001</v>
      </c>
      <c r="W79" s="76">
        <v>10623476.16</v>
      </c>
      <c r="X79" s="75">
        <v>508311.24</v>
      </c>
      <c r="Y79" s="75">
        <v>508311.24</v>
      </c>
      <c r="Z79" s="75">
        <v>508311.24</v>
      </c>
      <c r="AA79" s="75">
        <v>508311.24</v>
      </c>
      <c r="AB79" s="75">
        <v>757383.72</v>
      </c>
      <c r="AC79" s="75">
        <v>259238.76</v>
      </c>
      <c r="AD79" s="75">
        <v>0</v>
      </c>
      <c r="AE79" s="75">
        <v>384683.84</v>
      </c>
      <c r="AF79" s="75">
        <v>0</v>
      </c>
      <c r="AG79" s="75">
        <v>1225868.0900000001</v>
      </c>
      <c r="AH79" s="75">
        <v>3726630.62</v>
      </c>
      <c r="AI79" s="75">
        <v>1144493.43</v>
      </c>
      <c r="AJ79" s="75">
        <v>7879733.7800000003</v>
      </c>
      <c r="AK79" s="96"/>
      <c r="AL79" s="75">
        <v>0</v>
      </c>
      <c r="AM79" s="75">
        <v>0</v>
      </c>
      <c r="AN79" s="75">
        <v>0</v>
      </c>
      <c r="AO79" s="75">
        <v>28300000</v>
      </c>
      <c r="AP79" s="76">
        <v>16208076</v>
      </c>
      <c r="AQ79" s="75">
        <v>49025902.899999999</v>
      </c>
      <c r="AR79" s="75">
        <v>22400000</v>
      </c>
      <c r="AS79" s="75">
        <v>1784172.48</v>
      </c>
      <c r="AT79" s="75">
        <v>1625868.09</v>
      </c>
    </row>
    <row r="80" spans="1:46" ht="22.5" customHeight="1" x14ac:dyDescent="0.4">
      <c r="A80" s="96" t="s">
        <v>173</v>
      </c>
      <c r="B80" s="75">
        <v>0</v>
      </c>
      <c r="C80" s="75">
        <v>0</v>
      </c>
      <c r="D80" s="75">
        <v>0</v>
      </c>
      <c r="E80" s="75">
        <v>0</v>
      </c>
      <c r="F80" s="75">
        <v>0</v>
      </c>
      <c r="G80" s="75">
        <v>0</v>
      </c>
      <c r="H80" s="75">
        <v>0</v>
      </c>
      <c r="I80" s="75">
        <v>0</v>
      </c>
      <c r="J80" s="75">
        <v>0</v>
      </c>
      <c r="K80" s="75">
        <v>0</v>
      </c>
      <c r="L80" s="75">
        <v>0</v>
      </c>
      <c r="M80" s="75">
        <v>0</v>
      </c>
      <c r="N80" s="76">
        <v>12369564.470000001</v>
      </c>
      <c r="O80" s="76">
        <v>1290981</v>
      </c>
      <c r="P80" s="76">
        <v>436411</v>
      </c>
      <c r="Q80" s="76">
        <v>238852</v>
      </c>
      <c r="R80" s="76">
        <v>0</v>
      </c>
      <c r="S80" s="76">
        <v>0</v>
      </c>
      <c r="T80" s="76">
        <v>0</v>
      </c>
      <c r="U80" s="76">
        <v>0</v>
      </c>
      <c r="V80" s="76">
        <v>0</v>
      </c>
      <c r="W80" s="76">
        <v>34000000</v>
      </c>
      <c r="X80" s="75">
        <v>4900000</v>
      </c>
      <c r="Y80" s="75">
        <v>423000</v>
      </c>
      <c r="Z80" s="75">
        <v>7723</v>
      </c>
      <c r="AA80" s="75">
        <v>5148.46</v>
      </c>
      <c r="AB80" s="75">
        <v>0</v>
      </c>
      <c r="AC80" s="75">
        <v>52046540.850000001</v>
      </c>
      <c r="AD80" s="75">
        <v>10200000</v>
      </c>
      <c r="AE80" s="75">
        <v>2300000</v>
      </c>
      <c r="AF80" s="75">
        <v>700000</v>
      </c>
      <c r="AG80" s="75">
        <v>45131.75</v>
      </c>
      <c r="AH80" s="75">
        <v>0</v>
      </c>
      <c r="AI80" s="75">
        <v>2500000</v>
      </c>
      <c r="AJ80" s="75">
        <v>8100000</v>
      </c>
      <c r="AK80" s="96"/>
      <c r="AL80" s="75">
        <v>0</v>
      </c>
      <c r="AM80" s="75">
        <v>0</v>
      </c>
      <c r="AN80" s="75">
        <v>0</v>
      </c>
      <c r="AO80" s="75">
        <v>0</v>
      </c>
      <c r="AP80" s="76">
        <v>14335808.470000001</v>
      </c>
      <c r="AQ80" s="75">
        <v>0</v>
      </c>
      <c r="AR80" s="75">
        <v>39300000</v>
      </c>
      <c r="AS80" s="75">
        <v>52054263.850000001</v>
      </c>
      <c r="AT80" s="75">
        <v>13245131.75</v>
      </c>
    </row>
    <row r="81" spans="1:46" ht="15.95" customHeight="1" x14ac:dyDescent="0.4">
      <c r="A81" s="95" t="s">
        <v>174</v>
      </c>
      <c r="Q81" s="75">
        <v>32000000</v>
      </c>
      <c r="Y81" s="75">
        <v>28100000</v>
      </c>
      <c r="Z81" s="75">
        <v>7723</v>
      </c>
      <c r="AA81" s="75">
        <v>14900000</v>
      </c>
      <c r="AB81" s="75">
        <v>0</v>
      </c>
      <c r="AC81" s="75">
        <v>0</v>
      </c>
      <c r="AD81" s="75">
        <v>36000000</v>
      </c>
      <c r="AE81" s="75">
        <v>0</v>
      </c>
      <c r="AF81" s="75">
        <v>0</v>
      </c>
      <c r="AG81" s="75">
        <v>0</v>
      </c>
      <c r="AH81" s="75">
        <v>0</v>
      </c>
      <c r="AI81" s="75">
        <v>0</v>
      </c>
      <c r="AJ81" s="75">
        <f>-AJ29</f>
        <v>0</v>
      </c>
      <c r="AL81" s="75">
        <v>0</v>
      </c>
      <c r="AM81" s="75">
        <v>0</v>
      </c>
      <c r="AN81" s="75">
        <v>0</v>
      </c>
      <c r="AO81" s="75">
        <v>0</v>
      </c>
      <c r="AP81" s="75">
        <v>32000000</v>
      </c>
      <c r="AQ81" s="75">
        <v>0</v>
      </c>
      <c r="AR81" s="75">
        <v>28100000</v>
      </c>
      <c r="AS81" s="75">
        <v>14900000</v>
      </c>
      <c r="AT81" s="75">
        <v>36000000</v>
      </c>
    </row>
    <row r="82" spans="1:46" ht="29.25" customHeight="1" x14ac:dyDescent="0.4">
      <c r="A82" s="20"/>
      <c r="N82" s="20"/>
      <c r="O82" s="20"/>
      <c r="P82" s="20"/>
      <c r="Q82" s="20"/>
      <c r="R82" s="20"/>
      <c r="S82" s="20"/>
      <c r="T82" s="20"/>
      <c r="U82" s="20"/>
      <c r="V82" s="20"/>
      <c r="W82" s="20"/>
      <c r="AK82" s="20"/>
    </row>
    <row r="83" spans="1:46" ht="67.5" customHeight="1" x14ac:dyDescent="0.4">
      <c r="A83" s="20" t="s">
        <v>175</v>
      </c>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P83" s="20"/>
    </row>
    <row r="84" spans="1:46" ht="59.25" customHeight="1" x14ac:dyDescent="0.4">
      <c r="A84" s="20" t="s">
        <v>176</v>
      </c>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P84" s="96"/>
    </row>
    <row r="85" spans="1:46" ht="22.5" customHeight="1" x14ac:dyDescent="0.4">
      <c r="A85" s="20" t="s">
        <v>177</v>
      </c>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P85" s="96"/>
    </row>
    <row r="86" spans="1:46" ht="22.5" customHeight="1" x14ac:dyDescent="0.4">
      <c r="A86" s="103" t="s">
        <v>178</v>
      </c>
      <c r="B86" s="103"/>
      <c r="C86" s="103"/>
      <c r="D86" s="103"/>
      <c r="E86" s="103"/>
      <c r="N86" s="96"/>
      <c r="O86" s="96"/>
      <c r="P86" s="96"/>
      <c r="Q86" s="96"/>
      <c r="R86" s="96"/>
      <c r="S86" s="96"/>
      <c r="T86" s="96"/>
      <c r="U86" s="96"/>
      <c r="V86" s="96"/>
      <c r="W86" s="96"/>
      <c r="AK86" s="96"/>
      <c r="AP86" s="96"/>
    </row>
    <row r="87" spans="1:46" ht="22.5" customHeight="1" x14ac:dyDescent="0.4">
      <c r="A87" s="103" t="s">
        <v>179</v>
      </c>
      <c r="B87" s="103"/>
      <c r="C87" s="103"/>
      <c r="D87" s="103"/>
      <c r="E87" s="103"/>
      <c r="N87" s="96"/>
      <c r="O87" s="96"/>
      <c r="P87" s="96"/>
      <c r="Q87" s="96"/>
      <c r="R87" s="96"/>
      <c r="S87" s="96"/>
      <c r="T87" s="96"/>
      <c r="U87" s="96"/>
      <c r="V87" s="96"/>
      <c r="W87" s="96"/>
      <c r="AK87" s="96"/>
      <c r="AP87" s="96"/>
    </row>
    <row r="88" spans="1:46" ht="22.5" customHeight="1" x14ac:dyDescent="0.4">
      <c r="A88" s="102" t="s">
        <v>180</v>
      </c>
      <c r="B88" s="98"/>
      <c r="C88" s="98"/>
      <c r="D88" s="98"/>
      <c r="E88" s="98"/>
      <c r="N88" s="96"/>
      <c r="O88" s="96"/>
      <c r="P88" s="96"/>
      <c r="Q88" s="96"/>
      <c r="R88" s="96"/>
      <c r="S88" s="96"/>
      <c r="T88" s="96"/>
      <c r="U88" s="96"/>
      <c r="V88" s="96"/>
      <c r="W88" s="96"/>
      <c r="AK88" s="96"/>
      <c r="AP88" s="96"/>
    </row>
    <row r="89" spans="1:46" ht="16.7" customHeight="1" x14ac:dyDescent="0.4">
      <c r="A89" s="102" t="s">
        <v>181</v>
      </c>
      <c r="B89" s="98"/>
      <c r="C89" s="98"/>
      <c r="D89" s="98"/>
      <c r="E89" s="98"/>
      <c r="N89" s="96"/>
      <c r="O89" s="96"/>
      <c r="P89" s="96"/>
      <c r="Q89" s="96"/>
      <c r="R89" s="96"/>
      <c r="S89" s="96"/>
      <c r="T89" s="96"/>
      <c r="U89" s="96"/>
      <c r="V89" s="96"/>
      <c r="W89" s="96"/>
      <c r="AK89" s="96"/>
      <c r="AP89" s="96"/>
    </row>
    <row r="90" spans="1:46" ht="29.25" customHeight="1" x14ac:dyDescent="0.4">
      <c r="A90" s="102" t="s">
        <v>182</v>
      </c>
      <c r="B90" s="98"/>
      <c r="C90" s="98"/>
      <c r="D90" s="98"/>
      <c r="E90" s="98"/>
      <c r="F90" s="98"/>
      <c r="G90" s="98"/>
      <c r="H90" s="98"/>
      <c r="I90" s="98"/>
      <c r="J90" s="98"/>
      <c r="N90" s="96"/>
      <c r="O90" s="96"/>
      <c r="P90" s="96"/>
      <c r="Q90" s="96"/>
      <c r="R90" s="96"/>
      <c r="S90" s="96"/>
      <c r="T90" s="96"/>
      <c r="U90" s="96"/>
      <c r="V90" s="96"/>
      <c r="W90" s="96"/>
      <c r="AK90" s="96"/>
      <c r="AP90" s="96"/>
    </row>
    <row r="91" spans="1:46" ht="22.5" customHeight="1" x14ac:dyDescent="0.4">
      <c r="A91" s="102" t="s">
        <v>183</v>
      </c>
      <c r="B91" s="98"/>
      <c r="C91" s="98"/>
      <c r="D91" s="98"/>
      <c r="E91" s="98"/>
      <c r="F91" s="98"/>
      <c r="G91" s="98"/>
      <c r="H91" s="98"/>
      <c r="I91" s="98"/>
      <c r="J91" s="98"/>
      <c r="N91" s="96"/>
      <c r="O91" s="96"/>
      <c r="P91" s="96"/>
      <c r="Q91" s="96"/>
      <c r="R91" s="96"/>
      <c r="S91" s="96"/>
      <c r="T91" s="96"/>
      <c r="U91" s="96"/>
      <c r="V91" s="96"/>
      <c r="W91" s="96"/>
      <c r="AK91" s="96"/>
      <c r="AP91" s="96"/>
    </row>
    <row r="92" spans="1:46" ht="22.5" customHeight="1" x14ac:dyDescent="0.4">
      <c r="A92" s="95" t="s">
        <v>184</v>
      </c>
      <c r="N92" s="96"/>
      <c r="O92" s="96"/>
      <c r="P92" s="96"/>
      <c r="Q92" s="96"/>
      <c r="R92" s="96"/>
      <c r="S92" s="96"/>
      <c r="T92" s="96"/>
      <c r="U92" s="96"/>
      <c r="V92" s="96"/>
      <c r="W92" s="96"/>
      <c r="AK92" s="96"/>
      <c r="AP92" s="96"/>
    </row>
    <row r="93" spans="1:46" ht="22.5" customHeight="1" x14ac:dyDescent="0.4">
      <c r="A93" s="95" t="s">
        <v>185</v>
      </c>
      <c r="N93" s="96"/>
      <c r="O93" s="96"/>
      <c r="P93" s="96"/>
      <c r="Q93" s="96"/>
      <c r="R93" s="96"/>
      <c r="S93" s="96"/>
      <c r="T93" s="96"/>
      <c r="U93" s="96"/>
      <c r="V93" s="96"/>
      <c r="W93" s="96"/>
      <c r="AK93" s="96"/>
      <c r="AP93" s="96"/>
    </row>
  </sheetData>
  <mergeCells count="9">
    <mergeCell ref="A90:J90"/>
    <mergeCell ref="A91:J91"/>
    <mergeCell ref="AL69:AM69"/>
    <mergeCell ref="B5:AJ5"/>
    <mergeCell ref="AL3:AM3"/>
    <mergeCell ref="A86:E86"/>
    <mergeCell ref="A87:E87"/>
    <mergeCell ref="A88:E88"/>
    <mergeCell ref="A89:E8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50"/>
  <sheetViews>
    <sheetView showRuler="0" workbookViewId="0">
      <selection activeCell="H25" sqref="H25"/>
    </sheetView>
  </sheetViews>
  <sheetFormatPr defaultColWidth="12.86328125" defaultRowHeight="12.75" x14ac:dyDescent="0.35"/>
  <cols>
    <col min="1" max="1" width="17.3984375" customWidth="1"/>
    <col min="2" max="20" width="9.73046875" customWidth="1"/>
    <col min="21" max="21" width="10.3984375" customWidth="1"/>
    <col min="22" max="22" width="10" customWidth="1"/>
    <col min="23" max="23" width="10.3984375" customWidth="1"/>
    <col min="24" max="24" width="9.73046875" customWidth="1"/>
    <col min="25" max="28" width="10.3984375" customWidth="1"/>
    <col min="29" max="32" width="9.1328125" customWidth="1"/>
  </cols>
  <sheetData>
    <row r="1" spans="1:32" ht="15.95" customHeight="1" x14ac:dyDescent="0.4">
      <c r="A1" s="4" t="s">
        <v>68</v>
      </c>
      <c r="B1" s="96"/>
      <c r="C1" s="96"/>
      <c r="D1" s="96"/>
      <c r="E1" s="96"/>
      <c r="F1" s="96"/>
      <c r="G1" s="96"/>
      <c r="H1" s="96"/>
      <c r="I1" s="96"/>
      <c r="J1" s="96"/>
      <c r="K1" s="96"/>
      <c r="L1" s="96"/>
      <c r="M1" s="96"/>
      <c r="N1" s="96"/>
      <c r="O1" s="96"/>
      <c r="P1" s="96"/>
      <c r="Q1" s="96"/>
      <c r="R1" s="96"/>
      <c r="S1" s="96"/>
      <c r="T1" s="96"/>
      <c r="U1" s="96"/>
      <c r="V1" s="96"/>
    </row>
    <row r="2" spans="1:32" ht="15.95" customHeight="1" x14ac:dyDescent="0.4">
      <c r="A2" s="96"/>
      <c r="B2" s="96"/>
      <c r="C2" s="96"/>
      <c r="D2" s="96"/>
      <c r="E2" s="96"/>
      <c r="F2" s="96"/>
      <c r="G2" s="96"/>
      <c r="H2" s="96"/>
      <c r="I2" s="96"/>
      <c r="J2" s="96"/>
      <c r="K2" s="96"/>
      <c r="L2" s="96"/>
      <c r="M2" s="96"/>
      <c r="N2" s="96"/>
      <c r="O2" s="96"/>
      <c r="P2" s="96"/>
      <c r="Q2" s="96"/>
      <c r="R2" s="96"/>
      <c r="S2" s="96"/>
      <c r="T2" s="96"/>
      <c r="U2" s="96"/>
      <c r="V2" s="96"/>
    </row>
    <row r="3" spans="1:32" ht="15.95" customHeight="1" x14ac:dyDescent="0.35">
      <c r="A3" s="88"/>
      <c r="B3" s="88" t="s">
        <v>186</v>
      </c>
      <c r="C3" s="88" t="s">
        <v>187</v>
      </c>
      <c r="D3" s="88" t="s">
        <v>188</v>
      </c>
      <c r="E3" s="88" t="s">
        <v>189</v>
      </c>
      <c r="F3" s="88" t="s">
        <v>190</v>
      </c>
      <c r="G3" s="88" t="s">
        <v>191</v>
      </c>
      <c r="H3" s="88" t="s">
        <v>192</v>
      </c>
      <c r="I3" s="88" t="s">
        <v>193</v>
      </c>
      <c r="J3" s="88" t="s">
        <v>194</v>
      </c>
      <c r="K3" s="88" t="s">
        <v>195</v>
      </c>
      <c r="L3" s="88" t="s">
        <v>196</v>
      </c>
      <c r="M3" s="88" t="s">
        <v>197</v>
      </c>
      <c r="N3" s="88" t="s">
        <v>198</v>
      </c>
      <c r="O3" s="88" t="s">
        <v>199</v>
      </c>
      <c r="P3" s="88" t="s">
        <v>200</v>
      </c>
      <c r="Q3" s="88" t="s">
        <v>201</v>
      </c>
      <c r="R3" s="88" t="s">
        <v>202</v>
      </c>
      <c r="S3" s="88" t="s">
        <v>203</v>
      </c>
      <c r="T3" s="88" t="s">
        <v>204</v>
      </c>
      <c r="U3" s="88" t="s">
        <v>205</v>
      </c>
      <c r="V3" s="88" t="s">
        <v>206</v>
      </c>
      <c r="W3" s="88" t="s">
        <v>207</v>
      </c>
      <c r="X3" s="88" t="s">
        <v>208</v>
      </c>
      <c r="Y3" s="88" t="s">
        <v>209</v>
      </c>
      <c r="Z3" s="88" t="s">
        <v>210</v>
      </c>
      <c r="AA3" s="88" t="s">
        <v>211</v>
      </c>
      <c r="AB3" s="88" t="s">
        <v>212</v>
      </c>
      <c r="AC3" s="88" t="s">
        <v>213</v>
      </c>
      <c r="AD3" s="88" t="s">
        <v>214</v>
      </c>
      <c r="AE3" s="88" t="s">
        <v>215</v>
      </c>
      <c r="AF3" s="88" t="s">
        <v>216</v>
      </c>
    </row>
    <row r="4" spans="1:32" ht="15.95" customHeight="1" x14ac:dyDescent="0.4">
      <c r="A4" s="4" t="s">
        <v>217</v>
      </c>
      <c r="B4" s="89">
        <v>13.15</v>
      </c>
      <c r="C4" s="89">
        <v>13.58</v>
      </c>
      <c r="D4" s="89">
        <v>14</v>
      </c>
      <c r="E4" s="89">
        <v>14.31</v>
      </c>
      <c r="F4" s="89">
        <v>14.59</v>
      </c>
      <c r="G4" s="89">
        <v>14.96</v>
      </c>
      <c r="H4" s="89">
        <v>15.25</v>
      </c>
      <c r="I4" s="89">
        <v>15.48</v>
      </c>
      <c r="J4" s="89">
        <v>15.83</v>
      </c>
      <c r="K4" s="89">
        <v>16.14</v>
      </c>
      <c r="L4" s="89">
        <v>16.489999999999998</v>
      </c>
      <c r="M4" s="89">
        <v>16.79</v>
      </c>
      <c r="N4" s="89">
        <v>17.09</v>
      </c>
      <c r="O4" s="89">
        <v>17.37</v>
      </c>
      <c r="P4" s="89">
        <v>17.55</v>
      </c>
      <c r="Q4" s="89">
        <v>17.77</v>
      </c>
      <c r="R4" s="89">
        <v>17.899999999999999</v>
      </c>
      <c r="S4" s="89">
        <v>18.04</v>
      </c>
      <c r="T4" s="89">
        <v>18.170000000000002</v>
      </c>
      <c r="U4" s="89">
        <v>18.12</v>
      </c>
      <c r="V4" s="89">
        <v>18.16</v>
      </c>
      <c r="W4" s="89">
        <v>18.22</v>
      </c>
      <c r="X4" s="89">
        <v>18.239999999999998</v>
      </c>
      <c r="Y4" s="89">
        <v>18.22</v>
      </c>
      <c r="Z4" s="90">
        <v>18.16</v>
      </c>
      <c r="AA4" s="90">
        <v>18.13</v>
      </c>
      <c r="AB4" s="90">
        <v>18.07</v>
      </c>
      <c r="AC4" s="90">
        <v>18.079999999999998</v>
      </c>
      <c r="AD4" s="90">
        <v>18.09</v>
      </c>
      <c r="AE4" s="90">
        <v>18.190000000000001</v>
      </c>
      <c r="AF4" s="90">
        <v>18.2</v>
      </c>
    </row>
    <row r="5" spans="1:32" ht="15" customHeight="1" x14ac:dyDescent="0.35"/>
    <row r="6" spans="1:32" ht="15" customHeight="1" x14ac:dyDescent="0.35"/>
    <row r="7" spans="1:32" ht="15" customHeight="1" x14ac:dyDescent="0.35"/>
    <row r="8" spans="1:32" ht="15" customHeight="1" x14ac:dyDescent="0.35"/>
    <row r="9" spans="1:32" ht="15" customHeight="1" x14ac:dyDescent="0.35"/>
    <row r="10" spans="1:32" ht="15" customHeight="1" x14ac:dyDescent="0.35"/>
    <row r="11" spans="1:32" ht="15" customHeight="1" x14ac:dyDescent="0.35"/>
    <row r="12" spans="1:32" ht="15" customHeight="1" x14ac:dyDescent="0.35"/>
    <row r="13" spans="1:32" ht="15" customHeight="1" x14ac:dyDescent="0.35"/>
    <row r="14" spans="1:32" ht="15" customHeight="1" x14ac:dyDescent="0.35"/>
    <row r="15" spans="1:32" ht="15" customHeight="1" x14ac:dyDescent="0.35"/>
    <row r="16" spans="1:32"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 Non-GAAP Financials</vt:lpstr>
      <vt:lpstr>P&amp;L</vt:lpstr>
      <vt:lpstr>Balance Sheet</vt:lpstr>
      <vt:lpstr>Cash Flow</vt:lpstr>
      <vt:lpstr>Paying Users</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Noah Dixon</cp:lastModifiedBy>
  <cp:revision>2</cp:revision>
  <dcterms:created xsi:type="dcterms:W3CDTF">2026-10-26T17:16:01Z</dcterms:created>
  <dcterms:modified xsi:type="dcterms:W3CDTF">2026-11-04T23:10:01Z</dcterms:modified>
  <cp:category/>
  <cp:contentStatus/>
</cp:coreProperties>
</file>